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Y:\Agenturos padaliniai\PVS\Bendra informacija\Skurdo programa\TIEKIMO GRAFIKAI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Sheet1!$A$6:$R$66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/>
  <c r="N7" i="1"/>
  <c r="O7" i="1"/>
  <c r="P7" i="1"/>
  <c r="Q7" i="1"/>
  <c r="R7" i="1"/>
  <c r="L8" i="1"/>
  <c r="M8" i="1"/>
  <c r="N8" i="1"/>
  <c r="O8" i="1"/>
  <c r="P8" i="1"/>
  <c r="Q8" i="1"/>
  <c r="R8" i="1"/>
  <c r="L9" i="1"/>
  <c r="M9" i="1"/>
  <c r="N9" i="1"/>
  <c r="O9" i="1"/>
  <c r="P9" i="1"/>
  <c r="Q9" i="1"/>
  <c r="R9" i="1"/>
  <c r="L10" i="1"/>
  <c r="M10" i="1"/>
  <c r="N10" i="1"/>
  <c r="O10" i="1"/>
  <c r="P10" i="1"/>
  <c r="Q10" i="1"/>
  <c r="R10" i="1"/>
  <c r="L11" i="1"/>
  <c r="M11" i="1"/>
  <c r="N11" i="1"/>
  <c r="O11" i="1"/>
  <c r="P11" i="1"/>
  <c r="Q11" i="1"/>
  <c r="R11" i="1"/>
  <c r="L12" i="1"/>
  <c r="M12" i="1"/>
  <c r="N12" i="1"/>
  <c r="O12" i="1"/>
  <c r="P12" i="1"/>
  <c r="Q12" i="1"/>
  <c r="R12" i="1"/>
  <c r="L13" i="1"/>
  <c r="M13" i="1"/>
  <c r="N13" i="1"/>
  <c r="O13" i="1"/>
  <c r="P13" i="1"/>
  <c r="Q13" i="1"/>
  <c r="R13" i="1"/>
  <c r="L14" i="1"/>
  <c r="M14" i="1"/>
  <c r="N14" i="1"/>
  <c r="O14" i="1"/>
  <c r="P14" i="1"/>
  <c r="Q14" i="1"/>
  <c r="R14" i="1"/>
  <c r="L15" i="1"/>
  <c r="M15" i="1"/>
  <c r="N15" i="1"/>
  <c r="O15" i="1"/>
  <c r="P15" i="1"/>
  <c r="Q15" i="1"/>
  <c r="R15" i="1"/>
  <c r="L16" i="1"/>
  <c r="M16" i="1"/>
  <c r="N16" i="1"/>
  <c r="O16" i="1"/>
  <c r="P16" i="1"/>
  <c r="Q16" i="1"/>
  <c r="R16" i="1"/>
  <c r="L17" i="1"/>
  <c r="M17" i="1"/>
  <c r="N17" i="1"/>
  <c r="O17" i="1"/>
  <c r="P17" i="1"/>
  <c r="Q17" i="1"/>
  <c r="R17" i="1"/>
  <c r="L18" i="1"/>
  <c r="M18" i="1"/>
  <c r="N18" i="1"/>
  <c r="O18" i="1"/>
  <c r="P18" i="1"/>
  <c r="Q18" i="1"/>
  <c r="R18" i="1"/>
  <c r="L19" i="1"/>
  <c r="M19" i="1"/>
  <c r="N19" i="1"/>
  <c r="O19" i="1"/>
  <c r="P19" i="1"/>
  <c r="Q19" i="1"/>
  <c r="R19" i="1"/>
  <c r="L20" i="1"/>
  <c r="M20" i="1"/>
  <c r="N20" i="1"/>
  <c r="O20" i="1"/>
  <c r="P20" i="1"/>
  <c r="Q20" i="1"/>
  <c r="R20" i="1"/>
  <c r="L21" i="1"/>
  <c r="M21" i="1"/>
  <c r="N21" i="1"/>
  <c r="O21" i="1"/>
  <c r="P21" i="1"/>
  <c r="Q21" i="1"/>
  <c r="R21" i="1"/>
  <c r="L22" i="1"/>
  <c r="M22" i="1"/>
  <c r="N22" i="1"/>
  <c r="O22" i="1"/>
  <c r="P22" i="1"/>
  <c r="Q22" i="1"/>
  <c r="R22" i="1"/>
  <c r="L23" i="1"/>
  <c r="M23" i="1"/>
  <c r="N23" i="1"/>
  <c r="O23" i="1"/>
  <c r="P23" i="1"/>
  <c r="Q23" i="1"/>
  <c r="R23" i="1"/>
  <c r="L24" i="1"/>
  <c r="M24" i="1"/>
  <c r="N24" i="1"/>
  <c r="O24" i="1"/>
  <c r="P24" i="1"/>
  <c r="Q24" i="1"/>
  <c r="R24" i="1"/>
  <c r="L25" i="1"/>
  <c r="M25" i="1"/>
  <c r="N25" i="1"/>
  <c r="O25" i="1"/>
  <c r="P25" i="1"/>
  <c r="Q25" i="1"/>
  <c r="R25" i="1"/>
  <c r="L26" i="1"/>
  <c r="M26" i="1"/>
  <c r="N26" i="1"/>
  <c r="O26" i="1"/>
  <c r="P26" i="1"/>
  <c r="Q26" i="1"/>
  <c r="R26" i="1"/>
  <c r="L27" i="1"/>
  <c r="M27" i="1"/>
  <c r="N27" i="1"/>
  <c r="O27" i="1"/>
  <c r="P27" i="1"/>
  <c r="Q27" i="1"/>
  <c r="R27" i="1"/>
  <c r="L28" i="1"/>
  <c r="M28" i="1"/>
  <c r="N28" i="1"/>
  <c r="O28" i="1"/>
  <c r="P28" i="1"/>
  <c r="Q28" i="1"/>
  <c r="R28" i="1"/>
  <c r="L29" i="1"/>
  <c r="M29" i="1"/>
  <c r="N29" i="1"/>
  <c r="O29" i="1"/>
  <c r="P29" i="1"/>
  <c r="Q29" i="1"/>
  <c r="R29" i="1"/>
  <c r="L30" i="1"/>
  <c r="M30" i="1"/>
  <c r="N30" i="1"/>
  <c r="O30" i="1"/>
  <c r="P30" i="1"/>
  <c r="Q30" i="1"/>
  <c r="R30" i="1"/>
  <c r="L31" i="1"/>
  <c r="M31" i="1"/>
  <c r="N31" i="1"/>
  <c r="O31" i="1"/>
  <c r="P31" i="1"/>
  <c r="Q31" i="1"/>
  <c r="R31" i="1"/>
  <c r="L32" i="1"/>
  <c r="M32" i="1"/>
  <c r="N32" i="1"/>
  <c r="O32" i="1"/>
  <c r="P32" i="1"/>
  <c r="Q32" i="1"/>
  <c r="R32" i="1"/>
  <c r="L33" i="1"/>
  <c r="M33" i="1"/>
  <c r="N33" i="1"/>
  <c r="O33" i="1"/>
  <c r="P33" i="1"/>
  <c r="Q33" i="1"/>
  <c r="R33" i="1"/>
  <c r="L34" i="1"/>
  <c r="M34" i="1"/>
  <c r="N34" i="1"/>
  <c r="O34" i="1"/>
  <c r="P34" i="1"/>
  <c r="Q34" i="1"/>
  <c r="R34" i="1"/>
  <c r="L35" i="1"/>
  <c r="M35" i="1"/>
  <c r="N35" i="1"/>
  <c r="O35" i="1"/>
  <c r="P35" i="1"/>
  <c r="Q35" i="1"/>
  <c r="R35" i="1"/>
  <c r="L36" i="1"/>
  <c r="M36" i="1"/>
  <c r="N36" i="1"/>
  <c r="O36" i="1"/>
  <c r="P36" i="1"/>
  <c r="Q36" i="1"/>
  <c r="R36" i="1"/>
  <c r="L37" i="1"/>
  <c r="M37" i="1"/>
  <c r="N37" i="1"/>
  <c r="O37" i="1"/>
  <c r="P37" i="1"/>
  <c r="Q37" i="1"/>
  <c r="R37" i="1"/>
  <c r="L38" i="1"/>
  <c r="M38" i="1"/>
  <c r="N38" i="1"/>
  <c r="O38" i="1"/>
  <c r="P38" i="1"/>
  <c r="Q38" i="1"/>
  <c r="R38" i="1"/>
  <c r="L39" i="1"/>
  <c r="M39" i="1"/>
  <c r="N39" i="1"/>
  <c r="O39" i="1"/>
  <c r="P39" i="1"/>
  <c r="Q39" i="1"/>
  <c r="R39" i="1"/>
  <c r="L40" i="1"/>
  <c r="M40" i="1"/>
  <c r="N40" i="1"/>
  <c r="O40" i="1"/>
  <c r="P40" i="1"/>
  <c r="Q40" i="1"/>
  <c r="R40" i="1"/>
  <c r="L41" i="1"/>
  <c r="M41" i="1"/>
  <c r="N41" i="1"/>
  <c r="O41" i="1"/>
  <c r="P41" i="1"/>
  <c r="Q41" i="1"/>
  <c r="R41" i="1"/>
  <c r="L42" i="1"/>
  <c r="M42" i="1"/>
  <c r="N42" i="1"/>
  <c r="O42" i="1"/>
  <c r="P42" i="1"/>
  <c r="Q42" i="1"/>
  <c r="R42" i="1"/>
  <c r="L43" i="1"/>
  <c r="M43" i="1"/>
  <c r="N43" i="1"/>
  <c r="O43" i="1"/>
  <c r="P43" i="1"/>
  <c r="Q43" i="1"/>
  <c r="R43" i="1"/>
  <c r="L44" i="1"/>
  <c r="M44" i="1"/>
  <c r="N44" i="1"/>
  <c r="O44" i="1"/>
  <c r="P44" i="1"/>
  <c r="Q44" i="1"/>
  <c r="R44" i="1"/>
  <c r="L45" i="1"/>
  <c r="M45" i="1"/>
  <c r="N45" i="1"/>
  <c r="O45" i="1"/>
  <c r="P45" i="1"/>
  <c r="Q45" i="1"/>
  <c r="R45" i="1"/>
  <c r="L46" i="1"/>
  <c r="M46" i="1"/>
  <c r="N46" i="1"/>
  <c r="O46" i="1"/>
  <c r="P46" i="1"/>
  <c r="Q46" i="1"/>
  <c r="R46" i="1"/>
  <c r="L47" i="1"/>
  <c r="M47" i="1"/>
  <c r="N47" i="1"/>
  <c r="O47" i="1"/>
  <c r="P47" i="1"/>
  <c r="Q47" i="1"/>
  <c r="R47" i="1"/>
  <c r="L48" i="1"/>
  <c r="M48" i="1"/>
  <c r="N48" i="1"/>
  <c r="O48" i="1"/>
  <c r="P48" i="1"/>
  <c r="Q48" i="1"/>
  <c r="R48" i="1"/>
  <c r="L49" i="1"/>
  <c r="M49" i="1"/>
  <c r="N49" i="1"/>
  <c r="O49" i="1"/>
  <c r="P49" i="1"/>
  <c r="Q49" i="1"/>
  <c r="R49" i="1"/>
  <c r="L50" i="1"/>
  <c r="M50" i="1"/>
  <c r="N50" i="1"/>
  <c r="O50" i="1"/>
  <c r="P50" i="1"/>
  <c r="Q50" i="1"/>
  <c r="R50" i="1"/>
  <c r="L51" i="1"/>
  <c r="M51" i="1"/>
  <c r="N51" i="1"/>
  <c r="O51" i="1"/>
  <c r="P51" i="1"/>
  <c r="Q51" i="1"/>
  <c r="R51" i="1"/>
  <c r="L52" i="1"/>
  <c r="M52" i="1"/>
  <c r="N52" i="1"/>
  <c r="O52" i="1"/>
  <c r="P52" i="1"/>
  <c r="Q52" i="1"/>
  <c r="R52" i="1"/>
  <c r="L53" i="1"/>
  <c r="M53" i="1"/>
  <c r="N53" i="1"/>
  <c r="O53" i="1"/>
  <c r="P53" i="1"/>
  <c r="Q53" i="1"/>
  <c r="R53" i="1"/>
  <c r="L54" i="1"/>
  <c r="M54" i="1"/>
  <c r="N54" i="1"/>
  <c r="O54" i="1"/>
  <c r="P54" i="1"/>
  <c r="Q54" i="1"/>
  <c r="R54" i="1"/>
  <c r="L55" i="1"/>
  <c r="M55" i="1"/>
  <c r="N55" i="1"/>
  <c r="O55" i="1"/>
  <c r="P55" i="1"/>
  <c r="Q55" i="1"/>
  <c r="R55" i="1"/>
  <c r="L56" i="1"/>
  <c r="M56" i="1"/>
  <c r="N56" i="1"/>
  <c r="O56" i="1"/>
  <c r="P56" i="1"/>
  <c r="Q56" i="1"/>
  <c r="R56" i="1"/>
  <c r="L57" i="1"/>
  <c r="M57" i="1"/>
  <c r="N57" i="1"/>
  <c r="O57" i="1"/>
  <c r="P57" i="1"/>
  <c r="Q57" i="1"/>
  <c r="R57" i="1"/>
  <c r="L58" i="1"/>
  <c r="M58" i="1"/>
  <c r="N58" i="1"/>
  <c r="O58" i="1"/>
  <c r="P58" i="1"/>
  <c r="Q58" i="1"/>
  <c r="R58" i="1"/>
  <c r="L59" i="1"/>
  <c r="M59" i="1"/>
  <c r="N59" i="1"/>
  <c r="O59" i="1"/>
  <c r="P59" i="1"/>
  <c r="Q59" i="1"/>
  <c r="R59" i="1"/>
  <c r="L60" i="1"/>
  <c r="M60" i="1"/>
  <c r="N60" i="1"/>
  <c r="O60" i="1"/>
  <c r="P60" i="1"/>
  <c r="Q60" i="1"/>
  <c r="R60" i="1"/>
  <c r="L61" i="1"/>
  <c r="M61" i="1"/>
  <c r="N61" i="1"/>
  <c r="O61" i="1"/>
  <c r="P61" i="1"/>
  <c r="Q61" i="1"/>
  <c r="R61" i="1"/>
  <c r="L62" i="1"/>
  <c r="M62" i="1"/>
  <c r="N62" i="1"/>
  <c r="O62" i="1"/>
  <c r="P62" i="1"/>
  <c r="Q62" i="1"/>
  <c r="R62" i="1"/>
  <c r="L63" i="1"/>
  <c r="M63" i="1"/>
  <c r="N63" i="1"/>
  <c r="O63" i="1"/>
  <c r="P63" i="1"/>
  <c r="Q63" i="1"/>
  <c r="R63" i="1"/>
  <c r="L64" i="1"/>
  <c r="M64" i="1"/>
  <c r="N64" i="1"/>
  <c r="O64" i="1"/>
  <c r="P64" i="1"/>
  <c r="Q64" i="1"/>
  <c r="R64" i="1"/>
  <c r="L65" i="1"/>
  <c r="M65" i="1"/>
  <c r="N65" i="1"/>
  <c r="O65" i="1"/>
  <c r="P65" i="1"/>
  <c r="Q65" i="1"/>
  <c r="R65" i="1"/>
  <c r="R6" i="1"/>
  <c r="Q6" i="1"/>
  <c r="P6" i="1"/>
  <c r="O6" i="1"/>
  <c r="N6" i="1"/>
  <c r="M6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" i="1"/>
  <c r="P66" i="1" l="1"/>
  <c r="Q66" i="1"/>
  <c r="H66" i="1" l="1"/>
  <c r="N66" i="1"/>
  <c r="R66" i="1"/>
  <c r="O66" i="1"/>
  <c r="M66" i="1"/>
  <c r="L66" i="1"/>
  <c r="K66" i="1"/>
  <c r="J66" i="1"/>
</calcChain>
</file>

<file path=xl/sharedStrings.xml><?xml version="1.0" encoding="utf-8"?>
<sst xmlns="http://schemas.openxmlformats.org/spreadsheetml/2006/main" count="320" uniqueCount="281">
  <si>
    <t>Eil. Nr.</t>
  </si>
  <si>
    <t>Partneris</t>
  </si>
  <si>
    <t>Sandėlio adresas</t>
  </si>
  <si>
    <t>Telefonas</t>
  </si>
  <si>
    <t>Paramos gavėjų skaičius</t>
  </si>
  <si>
    <t>Kauno m.</t>
  </si>
  <si>
    <t>Klaipėdos m.</t>
  </si>
  <si>
    <t>Panevėžio m.</t>
  </si>
  <si>
    <t>Šiaulių m.</t>
  </si>
  <si>
    <t>Iš viso:</t>
  </si>
  <si>
    <t>Alytaus m.</t>
  </si>
  <si>
    <t>Apskritis</t>
  </si>
  <si>
    <t>Savivaldybė</t>
  </si>
  <si>
    <t>Kontaktinis asmuo</t>
  </si>
  <si>
    <t>Pristatymo data</t>
  </si>
  <si>
    <t xml:space="preserve">Vilniaus m. </t>
  </si>
  <si>
    <t>Vilniaus raj.</t>
  </si>
  <si>
    <t>Šalčininkų raj.</t>
  </si>
  <si>
    <t>Širvintų raj.</t>
  </si>
  <si>
    <t>Švenčionių raj.</t>
  </si>
  <si>
    <t>Trakų raj.</t>
  </si>
  <si>
    <t>Ukmergės raj.</t>
  </si>
  <si>
    <t>Vilniaus</t>
  </si>
  <si>
    <t>Biržų raj.</t>
  </si>
  <si>
    <t>Kupiškio raj.</t>
  </si>
  <si>
    <t>Panevėžio raj.</t>
  </si>
  <si>
    <t>Pasvalio raj.</t>
  </si>
  <si>
    <t>Rokiškio raj.</t>
  </si>
  <si>
    <t xml:space="preserve">Panevėžio </t>
  </si>
  <si>
    <t>Visagino</t>
  </si>
  <si>
    <t>Utenos raj.</t>
  </si>
  <si>
    <t>Anykščių  raj.</t>
  </si>
  <si>
    <t>Ignalinos  raj.</t>
  </si>
  <si>
    <t xml:space="preserve"> Molėtų  raj.</t>
  </si>
  <si>
    <t>Zarasų  raj.</t>
  </si>
  <si>
    <t>Utenos</t>
  </si>
  <si>
    <t>Druskininkų</t>
  </si>
  <si>
    <t>Alytaus raj.</t>
  </si>
  <si>
    <t>Varėnos raj.</t>
  </si>
  <si>
    <t>Lazdijų raj.</t>
  </si>
  <si>
    <t>Alytaus</t>
  </si>
  <si>
    <t>Kalvarijos</t>
  </si>
  <si>
    <t>Vilkaviškio raj.</t>
  </si>
  <si>
    <t>Šakių raj.</t>
  </si>
  <si>
    <t>Marijampolės</t>
  </si>
  <si>
    <t>Šiaulių</t>
  </si>
  <si>
    <t xml:space="preserve">Akmenės raj. </t>
  </si>
  <si>
    <t xml:space="preserve">Joniškio raj. </t>
  </si>
  <si>
    <t xml:space="preserve">Kelmės raj. </t>
  </si>
  <si>
    <t xml:space="preserve"> Pakruojo raj. </t>
  </si>
  <si>
    <t xml:space="preserve">Radviliškio raj. </t>
  </si>
  <si>
    <t xml:space="preserve">Šiaulių raj. </t>
  </si>
  <si>
    <t>Tauragės</t>
  </si>
  <si>
    <t>Pagėgių</t>
  </si>
  <si>
    <t>Jurbarko raj.</t>
  </si>
  <si>
    <t>Tauragės raj.</t>
  </si>
  <si>
    <t>Dalinami produktai (kg)</t>
  </si>
  <si>
    <t>Kauno</t>
  </si>
  <si>
    <t>Kauno raj.</t>
  </si>
  <si>
    <t xml:space="preserve"> Kėdainių  raj.</t>
  </si>
  <si>
    <t>Kaišiadorių raj.</t>
  </si>
  <si>
    <t>Jonavos raj.</t>
  </si>
  <si>
    <t xml:space="preserve"> Prienų raj.</t>
  </si>
  <si>
    <t>Klaipėdos</t>
  </si>
  <si>
    <t>Klaipėdos raj.</t>
  </si>
  <si>
    <t>Neringos m.</t>
  </si>
  <si>
    <t xml:space="preserve"> Palangos m.</t>
  </si>
  <si>
    <t>Kretingos raj.</t>
  </si>
  <si>
    <t>Skuodo raj.</t>
  </si>
  <si>
    <t>Šilutės raj.</t>
  </si>
  <si>
    <t>Telšių</t>
  </si>
  <si>
    <t>Rietavo</t>
  </si>
  <si>
    <t xml:space="preserve">Mažeikių raj. </t>
  </si>
  <si>
    <t xml:space="preserve"> Plungės raj.</t>
  </si>
  <si>
    <t>Telšių raj.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</si>
  <si>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</si>
  <si>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</si>
  <si>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</si>
  <si>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</si>
  <si>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</si>
  <si>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</si>
  <si>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</si>
  <si>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</si>
  <si>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</si>
  <si>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</si>
  <si>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</si>
  <si>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</si>
  <si>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</si>
  <si>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</si>
  <si>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</si>
  <si>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</si>
  <si>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</si>
  <si>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</si>
  <si>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</si>
  <si>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</si>
  <si>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</si>
  <si>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</si>
  <si>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</si>
  <si>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</si>
  <si>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</si>
  <si>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</si>
  <si>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</si>
  <si>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</si>
  <si>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</si>
  <si>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</si>
  <si>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</si>
  <si>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</si>
  <si>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</si>
  <si>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</si>
  <si>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</si>
  <si>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</si>
  <si>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</si>
  <si>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</si>
  <si>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</si>
  <si>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</si>
  <si>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</si>
  <si>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</si>
  <si>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</si>
  <si>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</si>
  <si>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</si>
  <si>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</si>
  <si>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</si>
  <si>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</si>
  <si>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</si>
  <si>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</si>
  <si>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</si>
  <si>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</si>
  <si>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</si>
  <si>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</si>
  <si>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</si>
  <si>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</si>
  <si>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</si>
  <si>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</si>
  <si>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</si>
  <si>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Konservuota daržovių sriuba</t>
  </si>
  <si>
    <t>Labdaros ir paramos fondas ,,Maisto bankas"</t>
  </si>
  <si>
    <t xml:space="preserve">Elektrėnų </t>
  </si>
  <si>
    <t>Vytenio g. 54, Vilnius</t>
  </si>
  <si>
    <t>Dovilė Kovalskytė</t>
  </si>
  <si>
    <t>8 675 16512</t>
  </si>
  <si>
    <t>Dalina savarankiškai</t>
  </si>
  <si>
    <t>Vytauto Didžiojo g. 114, Kaišiadorys</t>
  </si>
  <si>
    <t>Janina Kuliukevičienė</t>
  </si>
  <si>
    <t>Slėnio g. 9A, Švenčionėliai</t>
  </si>
  <si>
    <t>Evaldas Semėnas</t>
  </si>
  <si>
    <t>8 686 96974</t>
  </si>
  <si>
    <t>Tartoko k., Šalčininkų r.</t>
  </si>
  <si>
    <t>Tadeuš Romanovskij, Ana Buržinska</t>
  </si>
  <si>
    <t>Kauno g. 63, Ukmergė</t>
  </si>
  <si>
    <t>Laima Pliukštienė</t>
  </si>
  <si>
    <t>8 686 43168</t>
  </si>
  <si>
    <t>Kranto g. 36, Panevėžys</t>
  </si>
  <si>
    <t>Asta Čeponienė</t>
  </si>
  <si>
    <t xml:space="preserve"> Tiekimo g. 4, Biržai</t>
  </si>
  <si>
    <t>Lietuvos Raudonojo kryžiaus draugija</t>
  </si>
  <si>
    <t>Pramonės g. 31, Alytus</t>
  </si>
  <si>
    <t>Aldona Turauskytė</t>
  </si>
  <si>
    <t>8 620 10150</t>
  </si>
  <si>
    <t xml:space="preserve">A.Purėno g. 5, Kupiškis </t>
  </si>
  <si>
    <t xml:space="preserve"> Vijoleta Puidokienė </t>
  </si>
  <si>
    <t>8 611 50566</t>
  </si>
  <si>
    <t>Jolanta Zajarskienė</t>
  </si>
  <si>
    <t>8 682 46914</t>
  </si>
  <si>
    <t>Regina Sketerskienė</t>
  </si>
  <si>
    <t>8 614 86481</t>
  </si>
  <si>
    <t>Žemdirbių g. 21, Utena</t>
  </si>
  <si>
    <t>Birutė Šatkauskienė</t>
  </si>
  <si>
    <t>8 612 41889</t>
  </si>
  <si>
    <t>Vilties g. 24, Anykščiai</t>
  </si>
  <si>
    <t>Rasa Palevičienė</t>
  </si>
  <si>
    <t>8 610 39314</t>
  </si>
  <si>
    <t xml:space="preserve"> 8 674 08960,                               8 346 60156</t>
  </si>
  <si>
    <t xml:space="preserve">8 380 51549,                                8 380 30173 </t>
  </si>
  <si>
    <t>Gaveikėnų k., Ignalinos r.</t>
  </si>
  <si>
    <t>Rasa Graznovienė</t>
  </si>
  <si>
    <t>8 611 04311</t>
  </si>
  <si>
    <t>Statybininkų g. 8, Molėtai</t>
  </si>
  <si>
    <t>Ramutė Prankienė</t>
  </si>
  <si>
    <t>8 383 51105;                                       8 671 86898</t>
  </si>
  <si>
    <t>Palaukės g. 21, Zarasai</t>
  </si>
  <si>
    <t>Taikos pr. 15 D, Visaginas</t>
  </si>
  <si>
    <t>Marija Korkut</t>
  </si>
  <si>
    <t>8 652 98773</t>
  </si>
  <si>
    <t>Gardino g. 55, Druskininkai</t>
  </si>
  <si>
    <t>Ežero g. 9, Lazdijai</t>
  </si>
  <si>
    <t>Gitana Juškauskienė</t>
  </si>
  <si>
    <t>8 318 66150; 8 682 05462</t>
  </si>
  <si>
    <t>Marijampolės krašto samariečių bendrija</t>
  </si>
  <si>
    <t>P. Armino g. 65, Marijampolė</t>
  </si>
  <si>
    <t xml:space="preserve"> Kazlų Rūdos</t>
  </si>
  <si>
    <t>Loreta Drandžiliauskienė</t>
  </si>
  <si>
    <t>8 688 94458</t>
  </si>
  <si>
    <t>Kampiškių k., Alšėnų sen., Kauno r.</t>
  </si>
  <si>
    <t>Reda Kneizevičienė</t>
  </si>
  <si>
    <t>8 611 21453</t>
  </si>
  <si>
    <t>Beržų g. 28, Šakiai</t>
  </si>
  <si>
    <t>Laura Urbonavičiūtė</t>
  </si>
  <si>
    <t>8 679 80225</t>
  </si>
  <si>
    <t>S. Nėries g. 66 F, Vilkaviškis</t>
  </si>
  <si>
    <t>Stipirkių g. 2, Stipirkių k., N. Akmenės r.</t>
  </si>
  <si>
    <t>Nijolė Tautkienė</t>
  </si>
  <si>
    <t>8 425 34502</t>
  </si>
  <si>
    <t>Turgaus g. 10, Joniškis</t>
  </si>
  <si>
    <t>Živilė Bidlauskienė</t>
  </si>
  <si>
    <t>8 614 55848</t>
  </si>
  <si>
    <t>Raseinių g. 66, Kelmė</t>
  </si>
  <si>
    <t>Almonas Gerbenis</t>
  </si>
  <si>
    <t>8 686 53454</t>
  </si>
  <si>
    <t>Ryto g. 10, Pakruojis</t>
  </si>
  <si>
    <t xml:space="preserve">Antanas Gasperavičius </t>
  </si>
  <si>
    <t>8 643 85073</t>
  </si>
  <si>
    <t>Dariaus ir Girėno g. 117, Radviliškis</t>
  </si>
  <si>
    <t>Alma Dalidonienė, Lina Ananjevienė</t>
  </si>
  <si>
    <t>8 422 69053; 8 609 42767</t>
  </si>
  <si>
    <t>Gamybos g. 14A, Šiauliai</t>
  </si>
  <si>
    <t>Vida Lenkauskienė</t>
  </si>
  <si>
    <t>Rudės g. 25, Šiauliai</t>
  </si>
  <si>
    <t>Lauryna Palekienė</t>
  </si>
  <si>
    <t>8 684 66536</t>
  </si>
  <si>
    <t>Geležinkelio g. 11, Pagėgiai</t>
  </si>
  <si>
    <t>Kristina Žilytė Komskienė</t>
  </si>
  <si>
    <t>8 655 94573; 8 65553490</t>
  </si>
  <si>
    <t>Paberžių g. 14, Tauragė</t>
  </si>
  <si>
    <t>Edvardas Skausmenis</t>
  </si>
  <si>
    <t xml:space="preserve"> 8 699 52302</t>
  </si>
  <si>
    <t>Draugystės g. 9, Šilalė</t>
  </si>
  <si>
    <t xml:space="preserve">Estera Andriušienė </t>
  </si>
  <si>
    <t>8 449 76133; 8 647 58955</t>
  </si>
  <si>
    <t>Šilalės  raj.</t>
  </si>
  <si>
    <t>J. Basanavičiaus g. 89 C, Kėdainiai</t>
  </si>
  <si>
    <t xml:space="preserve">Egidijus Vičiūnas </t>
  </si>
  <si>
    <t>8 630 06558</t>
  </si>
  <si>
    <t xml:space="preserve"> 8 674 08960, 8 346 60156</t>
  </si>
  <si>
    <t>Labdaros ir paramos fondas ,,Maisto bankas</t>
  </si>
  <si>
    <t xml:space="preserve"> Raseinių raj.</t>
  </si>
  <si>
    <t>Birštono</t>
  </si>
  <si>
    <t>Rambyno g. 21, Jonava</t>
  </si>
  <si>
    <t>Plento g. 39, Naraukelio k., Prienų r.</t>
  </si>
  <si>
    <t>Nijolė Masevič</t>
  </si>
  <si>
    <t>8 686 84028</t>
  </si>
  <si>
    <t>Vytauto Didžiojo g. 5A, Raseiniai</t>
  </si>
  <si>
    <t>Viktorija Margevičienė</t>
  </si>
  <si>
    <t>8 614 49127</t>
  </si>
  <si>
    <t>Sandėlių g. 56, Klaipėda</t>
  </si>
  <si>
    <t>Raimondas Danupas</t>
  </si>
  <si>
    <t>8 673 96563</t>
  </si>
  <si>
    <t>Tiekėjų g. 41, Kretinga</t>
  </si>
  <si>
    <t>Roma Varnelienė</t>
  </si>
  <si>
    <t>8 698 49987</t>
  </si>
  <si>
    <t>Mokyklos g. 3, Skuodas</t>
  </si>
  <si>
    <t>8 614 36093, 8 686 87047</t>
  </si>
  <si>
    <t>Žuvų g. 1, Šilutė</t>
  </si>
  <si>
    <t>Stefa, Stasė Jusaitienė</t>
  </si>
  <si>
    <t>8 652 32040</t>
  </si>
  <si>
    <t>Gamyklos g. 45 C, Mažeikiai</t>
  </si>
  <si>
    <t>Paulius Giedra</t>
  </si>
  <si>
    <t>8 443 90144, 8 698 14343</t>
  </si>
  <si>
    <t>Stoties g. 21, Plungė</t>
  </si>
  <si>
    <t>Monika Šiaulytė; Zigmas Pečiulis</t>
  </si>
  <si>
    <t>8 675 34705; 8 612 11957</t>
  </si>
  <si>
    <t>Zigmas Pečiulis</t>
  </si>
  <si>
    <t>8 612 11957</t>
  </si>
  <si>
    <t>Rambyno g. 24, Telšiai</t>
  </si>
  <si>
    <t>Aušra Gustienė</t>
  </si>
  <si>
    <t xml:space="preserve">Ana Jezerskienė </t>
  </si>
  <si>
    <t>8 385 30738, 861555670</t>
  </si>
  <si>
    <t>Vilniaus g. 18, Pasvalio vienkiemių k, Pasvalio r.</t>
  </si>
  <si>
    <t>Vilma Simutienė, Audronė Pargaliauskienė</t>
  </si>
  <si>
    <t>Respublikos g.113, Rokiškis</t>
  </si>
  <si>
    <t xml:space="preserve">Lilija Kalinauskiene </t>
  </si>
  <si>
    <t>Geležinkelio g.45 A, Varėna</t>
  </si>
  <si>
    <t>Techninkos g. 18 F, Kaunas</t>
  </si>
  <si>
    <t>Miltai</t>
  </si>
  <si>
    <t>Plikyti ryžiai</t>
  </si>
  <si>
    <t>Trijų grūdų kruopos</t>
  </si>
  <si>
    <t>Cukrus</t>
  </si>
  <si>
    <t>Vištienos konservai</t>
  </si>
  <si>
    <t>Aliejus</t>
  </si>
  <si>
    <t>Sausi pusryčiai</t>
  </si>
  <si>
    <t>Saldintas sutirštintas pienas</t>
  </si>
  <si>
    <t>2017 M. BALANDŽIO MĖN. PRODUKTŲ DALINIMO GRAFIKAS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</si>
</sst>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4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1" fillId="0" borderId="1" xfId="0" applyFont="1" applyFill="1" applyBorder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2" fontId="7" fillId="0" borderId="34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wrapText="1"/>
    </xf>
    <xf numFmtId="0" fontId="4" fillId="0" borderId="32" xfId="0" applyFont="1" applyBorder="1"/>
    <xf numFmtId="0" fontId="4" fillId="0" borderId="41" xfId="0" applyFont="1" applyBorder="1"/>
    <xf numFmtId="0" fontId="6" fillId="0" borderId="25" xfId="0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vertical="center"/>
    </xf>
    <xf numFmtId="0" fontId="6" fillId="7" borderId="33" xfId="0" applyFont="1" applyFill="1" applyBorder="1" applyAlignment="1">
      <alignment wrapText="1"/>
    </xf>
    <xf numFmtId="0" fontId="5" fillId="5" borderId="38" xfId="0" applyFont="1" applyFill="1" applyBorder="1"/>
    <xf numFmtId="0" fontId="6" fillId="6" borderId="38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wrapText="1"/>
    </xf>
    <xf numFmtId="0" fontId="6" fillId="7" borderId="37" xfId="0" applyFont="1" applyFill="1" applyBorder="1" applyAlignment="1">
      <alignment wrapText="1"/>
    </xf>
    <xf numFmtId="0" fontId="5" fillId="5" borderId="37" xfId="0" applyFont="1" applyFill="1" applyBorder="1"/>
    <xf numFmtId="0" fontId="7" fillId="0" borderId="30" xfId="0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2" fontId="7" fillId="0" borderId="42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wrapText="1"/>
    </xf>
    <xf numFmtId="0" fontId="6" fillId="7" borderId="1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30" xfId="0" applyFont="1" applyBorder="1"/>
    <xf numFmtId="0" fontId="4" fillId="0" borderId="42" xfId="0" applyFont="1" applyBorder="1"/>
    <xf numFmtId="0" fontId="4" fillId="0" borderId="30" xfId="0" applyFont="1" applyFill="1" applyBorder="1"/>
    <xf numFmtId="0" fontId="4" fillId="0" borderId="32" xfId="0" applyFont="1" applyFill="1" applyBorder="1"/>
    <xf numFmtId="0" fontId="4" fillId="0" borderId="41" xfId="0" applyFont="1" applyFill="1" applyBorder="1"/>
    <xf numFmtId="0" fontId="4" fillId="0" borderId="42" xfId="0" applyFont="1" applyFill="1" applyBorder="1"/>
    <xf numFmtId="0" fontId="4" fillId="0" borderId="0" xfId="0" applyFont="1"/>
    <xf numFmtId="0" fontId="4" fillId="0" borderId="38" xfId="0" applyFont="1" applyBorder="1"/>
    <xf numFmtId="0" fontId="8" fillId="5" borderId="2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/>
    </xf>
    <xf numFmtId="0" fontId="4" fillId="0" borderId="4" xfId="0" applyFont="1" applyBorder="1"/>
    <xf numFmtId="2" fontId="0" fillId="0" borderId="12" xfId="0" applyNumberFormat="1" applyBorder="1"/>
    <xf numFmtId="2" fontId="0" fillId="0" borderId="12" xfId="0" applyNumberFormat="1" applyBorder="1" applyAlignment="1">
      <alignment wrapText="1"/>
    </xf>
    <xf numFmtId="2" fontId="1" fillId="0" borderId="4" xfId="0" applyNumberFormat="1" applyFont="1" applyBorder="1"/>
    <xf numFmtId="2" fontId="1" fillId="0" borderId="3" xfId="0" applyNumberFormat="1" applyFont="1" applyBorder="1"/>
    <xf numFmtId="2" fontId="1" fillId="0" borderId="2" xfId="0" applyNumberFormat="1" applyFont="1" applyBorder="1"/>
    <xf numFmtId="0" fontId="0" fillId="3" borderId="2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8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34" xfId="0" applyFill="1" applyBorder="1"/>
    <xf numFmtId="0" fontId="0" fillId="3" borderId="7" xfId="0" applyFont="1" applyFill="1" applyBorder="1"/>
    <xf numFmtId="3" fontId="7" fillId="0" borderId="2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wrapText="1"/>
    </xf>
    <xf numFmtId="0" fontId="6" fillId="7" borderId="13" xfId="0" applyFont="1" applyFill="1" applyBorder="1" applyAlignment="1">
      <alignment horizont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wrapText="1"/>
    </xf>
    <xf numFmtId="0" fontId="0" fillId="0" borderId="31" xfId="0" applyBorder="1" applyAlignment="1">
      <alignment horizontal="right"/>
    </xf>
    <xf numFmtId="0" fontId="5" fillId="5" borderId="33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wrapText="1"/>
    </xf>
    <xf numFmtId="0" fontId="6" fillId="8" borderId="44" xfId="0" applyFont="1" applyFill="1" applyBorder="1" applyAlignment="1">
      <alignment horizontal="center" wrapText="1"/>
    </xf>
    <xf numFmtId="0" fontId="5" fillId="5" borderId="4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vertical="center" wrapText="1"/>
    </xf>
    <xf numFmtId="2" fontId="7" fillId="0" borderId="36" xfId="0" applyNumberFormat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40" zoomScaleNormal="100" workbookViewId="0">
      <selection activeCell="P66" sqref="P66"/>
    </sheetView>
  </sheetViews>
  <sheetFormatPr defaultRowHeight="15" x14ac:dyDescent="0.25"/>
  <cols>
    <col min="1" max="1" width="4.5703125" customWidth="1"/>
    <col min="2" max="2" width="13.42578125" customWidth="1"/>
    <col min="3" max="3" width="15.7109375" customWidth="1"/>
    <col min="4" max="4" width="19.28515625" customWidth="1"/>
    <col min="5" max="7" width="18.5703125" customWidth="1"/>
    <col min="8" max="8" width="14.42578125" customWidth="1"/>
    <col min="9" max="9" width="14" customWidth="1"/>
    <col min="10" max="10" width="11" customWidth="1"/>
    <col min="11" max="11" width="10" customWidth="1"/>
    <col min="12" max="12" width="10.85546875" customWidth="1"/>
    <col min="13" max="13" width="12.140625" customWidth="1"/>
    <col min="14" max="14" width="13.42578125" customWidth="1"/>
    <col min="15" max="17" width="10.42578125" customWidth="1"/>
    <col min="18" max="18" width="10.5703125" customWidth="1"/>
  </cols>
  <sheetData>
    <row r="1" spans="1:18" ht="15.75" thickBot="1" x14ac:dyDescent="0.3">
      <c r="L1" s="129"/>
      <c r="M1" s="129"/>
      <c r="N1" s="129"/>
    </row>
    <row r="2" spans="1:18" ht="25.5" customHeight="1" thickBot="1" x14ac:dyDescent="0.4">
      <c r="A2" s="114" t="s">
        <v>280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15.75" thickBot="1" x14ac:dyDescent="0.3">
      <c r="J3" s="116" t="s">
        <v>56</v>
      </c>
      <c r="K3" s="117"/>
      <c r="L3" s="117"/>
      <c r="M3" s="117"/>
      <c r="N3" s="117"/>
      <c r="O3" s="117"/>
      <c r="P3" s="117"/>
      <c r="Q3" s="117"/>
      <c r="R3" s="117"/>
    </row>
    <row r="4" spans="1:18" ht="45.75" thickBot="1" x14ac:dyDescent="0.3">
      <c r="A4" s="1" t="s">
        <v>0</v>
      </c>
      <c r="B4" s="7" t="s">
        <v>11</v>
      </c>
      <c r="C4" s="8" t="s">
        <v>1</v>
      </c>
      <c r="D4" s="7" t="s">
        <v>2</v>
      </c>
      <c r="E4" s="8" t="s">
        <v>13</v>
      </c>
      <c r="F4" s="7" t="s">
        <v>3</v>
      </c>
      <c r="G4" s="8" t="s">
        <v>12</v>
      </c>
      <c r="H4" s="9" t="s">
        <v>4</v>
      </c>
      <c r="I4" s="9" t="s">
        <v>14</v>
      </c>
      <c r="J4" s="75" t="s">
        <v>272</v>
      </c>
      <c r="K4" s="76" t="s">
        <v>273</v>
      </c>
      <c r="L4" s="76" t="s">
        <v>274</v>
      </c>
      <c r="M4" s="76" t="s">
        <v>134</v>
      </c>
      <c r="N4" s="76" t="s">
        <v>275</v>
      </c>
      <c r="O4" s="76" t="s">
        <v>276</v>
      </c>
      <c r="P4" s="77" t="s">
        <v>277</v>
      </c>
      <c r="Q4" s="77" t="s">
        <v>278</v>
      </c>
      <c r="R4" s="78" t="s">
        <v>279</v>
      </c>
    </row>
    <row r="5" spans="1:18" ht="15.75" thickBot="1" x14ac:dyDescent="0.3">
      <c r="A5" s="118"/>
      <c r="B5" s="119"/>
      <c r="C5" s="119"/>
      <c r="D5" s="119"/>
      <c r="E5" s="119"/>
      <c r="F5" s="119"/>
      <c r="G5" s="120"/>
      <c r="H5" s="24"/>
      <c r="I5" s="121"/>
      <c r="J5" s="122"/>
      <c r="K5" s="122"/>
      <c r="L5" s="122"/>
      <c r="M5" s="122"/>
      <c r="N5" s="122"/>
      <c r="O5" s="122"/>
      <c r="P5" s="122"/>
      <c r="Q5" s="122"/>
      <c r="R5" s="123"/>
    </row>
    <row r="6" spans="1:18" ht="45" customHeight="1" x14ac:dyDescent="0.25">
      <c r="A6" s="5" t="s">
        <v>75</v>
      </c>
      <c r="B6" s="85" t="s">
        <v>22</v>
      </c>
      <c r="C6" s="107" t="s">
        <v>135</v>
      </c>
      <c r="D6" s="125" t="s">
        <v>137</v>
      </c>
      <c r="E6" s="111" t="s">
        <v>138</v>
      </c>
      <c r="F6" s="111" t="s">
        <v>139</v>
      </c>
      <c r="G6" s="26" t="s">
        <v>15</v>
      </c>
      <c r="H6" s="79">
        <v>7877</v>
      </c>
      <c r="I6" s="63">
        <v>3</v>
      </c>
      <c r="J6" s="70">
        <f>H6*2</f>
        <v>15754</v>
      </c>
      <c r="K6" s="70">
        <f>H6*0.8</f>
        <v>6301.6</v>
      </c>
      <c r="L6" s="70">
        <f>H6*0.8</f>
        <v>6301.6</v>
      </c>
      <c r="M6" s="70">
        <f>H6*0.48</f>
        <v>3780.96</v>
      </c>
      <c r="N6" s="70">
        <f>H6*1</f>
        <v>7877</v>
      </c>
      <c r="O6" s="71">
        <f>H6*0.24</f>
        <v>1890.48</v>
      </c>
      <c r="P6" s="71">
        <f>H6*0.92</f>
        <v>7246.84</v>
      </c>
      <c r="Q6" s="71">
        <f>H6*0.5</f>
        <v>3938.5</v>
      </c>
      <c r="R6" s="70">
        <f>H6*0.397</f>
        <v>3127.1690000000003</v>
      </c>
    </row>
    <row r="7" spans="1:18" ht="15.75" x14ac:dyDescent="0.25">
      <c r="A7" s="2" t="s">
        <v>76</v>
      </c>
      <c r="B7" s="86"/>
      <c r="C7" s="124"/>
      <c r="D7" s="126"/>
      <c r="E7" s="134"/>
      <c r="F7" s="134"/>
      <c r="G7" s="55" t="s">
        <v>16</v>
      </c>
      <c r="H7" s="80">
        <v>7620</v>
      </c>
      <c r="I7" s="64">
        <v>18</v>
      </c>
      <c r="J7" s="70">
        <f t="shared" ref="J7:J65" si="0">H7*2</f>
        <v>15240</v>
      </c>
      <c r="K7" s="70">
        <f t="shared" ref="K7:K65" si="1">H7*0.8</f>
        <v>6096</v>
      </c>
      <c r="L7" s="70">
        <f t="shared" ref="L7:L65" si="2">H7*0.8</f>
        <v>6096</v>
      </c>
      <c r="M7" s="70">
        <f t="shared" ref="M7:M65" si="3">H7*0.48</f>
        <v>3657.6</v>
      </c>
      <c r="N7" s="70">
        <f t="shared" ref="N7:N65" si="4">H7*1</f>
        <v>7620</v>
      </c>
      <c r="O7" s="71">
        <f t="shared" ref="O7:O65" si="5">H7*0.24</f>
        <v>1828.8</v>
      </c>
      <c r="P7" s="71">
        <f t="shared" ref="P7:P65" si="6">H7*0.92</f>
        <v>7010.4000000000005</v>
      </c>
      <c r="Q7" s="71">
        <f>H7*0.5</f>
        <v>3810</v>
      </c>
      <c r="R7" s="70">
        <f>H7*0.397</f>
        <v>3025.1400000000003</v>
      </c>
    </row>
    <row r="8" spans="1:18" ht="15.75" x14ac:dyDescent="0.25">
      <c r="A8" s="2" t="s">
        <v>77</v>
      </c>
      <c r="B8" s="86"/>
      <c r="C8" s="124"/>
      <c r="D8" s="126"/>
      <c r="E8" s="134"/>
      <c r="F8" s="134"/>
      <c r="G8" s="55" t="s">
        <v>18</v>
      </c>
      <c r="H8" s="80">
        <v>1200</v>
      </c>
      <c r="I8" s="64">
        <v>6</v>
      </c>
      <c r="J8" s="70">
        <f t="shared" si="0"/>
        <v>2400</v>
      </c>
      <c r="K8" s="70">
        <f t="shared" si="1"/>
        <v>960</v>
      </c>
      <c r="L8" s="70">
        <f t="shared" si="2"/>
        <v>960</v>
      </c>
      <c r="M8" s="70">
        <f t="shared" si="3"/>
        <v>576</v>
      </c>
      <c r="N8" s="70">
        <f t="shared" si="4"/>
        <v>1200</v>
      </c>
      <c r="O8" s="71">
        <f t="shared" si="5"/>
        <v>288</v>
      </c>
      <c r="P8" s="71">
        <f t="shared" si="6"/>
        <v>1104</v>
      </c>
      <c r="Q8" s="71">
        <f>H8*0.5</f>
        <v>600</v>
      </c>
      <c r="R8" s="70">
        <f>H8*0.397</f>
        <v>476.40000000000003</v>
      </c>
    </row>
    <row r="9" spans="1:18" ht="15.75" x14ac:dyDescent="0.25">
      <c r="A9" s="2" t="s">
        <v>78</v>
      </c>
      <c r="B9" s="86"/>
      <c r="C9" s="108"/>
      <c r="D9" s="127"/>
      <c r="E9" s="112"/>
      <c r="F9" s="112"/>
      <c r="G9" s="55" t="s">
        <v>20</v>
      </c>
      <c r="H9" s="80">
        <v>2288</v>
      </c>
      <c r="I9" s="64">
        <v>6</v>
      </c>
      <c r="J9" s="70">
        <f t="shared" si="0"/>
        <v>4576</v>
      </c>
      <c r="K9" s="70">
        <f t="shared" si="1"/>
        <v>1830.4</v>
      </c>
      <c r="L9" s="70">
        <f t="shared" si="2"/>
        <v>1830.4</v>
      </c>
      <c r="M9" s="70">
        <f t="shared" si="3"/>
        <v>1098.24</v>
      </c>
      <c r="N9" s="70">
        <f t="shared" si="4"/>
        <v>2288</v>
      </c>
      <c r="O9" s="71">
        <f t="shared" si="5"/>
        <v>549.12</v>
      </c>
      <c r="P9" s="71">
        <f t="shared" si="6"/>
        <v>2104.96</v>
      </c>
      <c r="Q9" s="71">
        <f>H9*0.5</f>
        <v>1144</v>
      </c>
      <c r="R9" s="70">
        <f>H9*0.397</f>
        <v>908.33600000000001</v>
      </c>
    </row>
    <row r="10" spans="1:18" ht="22.5" x14ac:dyDescent="0.25">
      <c r="A10" s="2" t="s">
        <v>79</v>
      </c>
      <c r="B10" s="86"/>
      <c r="C10" s="130" t="s">
        <v>140</v>
      </c>
      <c r="D10" s="27" t="s">
        <v>141</v>
      </c>
      <c r="E10" s="27" t="s">
        <v>142</v>
      </c>
      <c r="F10" s="27" t="s">
        <v>171</v>
      </c>
      <c r="G10" s="55" t="s">
        <v>136</v>
      </c>
      <c r="H10" s="80">
        <v>1409</v>
      </c>
      <c r="I10" s="64">
        <v>10</v>
      </c>
      <c r="J10" s="70">
        <f t="shared" si="0"/>
        <v>2818</v>
      </c>
      <c r="K10" s="70">
        <f t="shared" si="1"/>
        <v>1127.2</v>
      </c>
      <c r="L10" s="70">
        <f t="shared" si="2"/>
        <v>1127.2</v>
      </c>
      <c r="M10" s="70">
        <f t="shared" si="3"/>
        <v>676.31999999999994</v>
      </c>
      <c r="N10" s="70">
        <f t="shared" si="4"/>
        <v>1409</v>
      </c>
      <c r="O10" s="71">
        <f t="shared" si="5"/>
        <v>338.15999999999997</v>
      </c>
      <c r="P10" s="71">
        <f t="shared" si="6"/>
        <v>1296.28</v>
      </c>
      <c r="Q10" s="71">
        <f>H10*0.5</f>
        <v>704.5</v>
      </c>
      <c r="R10" s="70">
        <f>H10*0.397</f>
        <v>559.37300000000005</v>
      </c>
    </row>
    <row r="11" spans="1:18" ht="15.75" x14ac:dyDescent="0.25">
      <c r="A11" s="2" t="s">
        <v>77</v>
      </c>
      <c r="B11" s="86"/>
      <c r="C11" s="105"/>
      <c r="D11" s="27" t="s">
        <v>143</v>
      </c>
      <c r="E11" s="20" t="s">
        <v>144</v>
      </c>
      <c r="F11" s="20" t="s">
        <v>145</v>
      </c>
      <c r="G11" s="55" t="s">
        <v>19</v>
      </c>
      <c r="H11" s="80">
        <v>2293</v>
      </c>
      <c r="I11" s="64">
        <v>6</v>
      </c>
      <c r="J11" s="70">
        <f t="shared" si="0"/>
        <v>4586</v>
      </c>
      <c r="K11" s="70">
        <f t="shared" si="1"/>
        <v>1834.4</v>
      </c>
      <c r="L11" s="70">
        <f t="shared" si="2"/>
        <v>1834.4</v>
      </c>
      <c r="M11" s="70">
        <f t="shared" si="3"/>
        <v>1100.6399999999999</v>
      </c>
      <c r="N11" s="70">
        <f t="shared" si="4"/>
        <v>2293</v>
      </c>
      <c r="O11" s="71">
        <f t="shared" si="5"/>
        <v>550.31999999999994</v>
      </c>
      <c r="P11" s="71">
        <f t="shared" si="6"/>
        <v>2109.56</v>
      </c>
      <c r="Q11" s="71">
        <f>H11*0.5</f>
        <v>1146.5</v>
      </c>
      <c r="R11" s="70">
        <f>H11*0.397</f>
        <v>910.32100000000003</v>
      </c>
    </row>
    <row r="12" spans="1:18" ht="22.5" x14ac:dyDescent="0.25">
      <c r="A12" s="2" t="s">
        <v>80</v>
      </c>
      <c r="B12" s="86"/>
      <c r="C12" s="105"/>
      <c r="D12" s="27" t="s">
        <v>146</v>
      </c>
      <c r="E12" s="10" t="s">
        <v>147</v>
      </c>
      <c r="F12" s="10" t="s">
        <v>172</v>
      </c>
      <c r="G12" s="55" t="s">
        <v>17</v>
      </c>
      <c r="H12" s="80">
        <v>5020</v>
      </c>
      <c r="I12" s="64">
        <v>3</v>
      </c>
      <c r="J12" s="70">
        <f t="shared" si="0"/>
        <v>10040</v>
      </c>
      <c r="K12" s="70">
        <f t="shared" si="1"/>
        <v>4016</v>
      </c>
      <c r="L12" s="70">
        <f t="shared" si="2"/>
        <v>4016</v>
      </c>
      <c r="M12" s="70">
        <f t="shared" si="3"/>
        <v>2409.6</v>
      </c>
      <c r="N12" s="70">
        <f t="shared" si="4"/>
        <v>5020</v>
      </c>
      <c r="O12" s="71">
        <f t="shared" si="5"/>
        <v>1204.8</v>
      </c>
      <c r="P12" s="71">
        <f t="shared" si="6"/>
        <v>4618.4000000000005</v>
      </c>
      <c r="Q12" s="71">
        <f>H12*0.5</f>
        <v>2510</v>
      </c>
      <c r="R12" s="70">
        <f>H12*0.397</f>
        <v>1992.94</v>
      </c>
    </row>
    <row r="13" spans="1:18" ht="16.5" thickBot="1" x14ac:dyDescent="0.3">
      <c r="A13" s="3" t="s">
        <v>81</v>
      </c>
      <c r="B13" s="88"/>
      <c r="C13" s="133"/>
      <c r="D13" s="43" t="s">
        <v>148</v>
      </c>
      <c r="E13" s="17" t="s">
        <v>149</v>
      </c>
      <c r="F13" s="17" t="s">
        <v>150</v>
      </c>
      <c r="G13" s="56" t="s">
        <v>21</v>
      </c>
      <c r="H13" s="81">
        <v>3115</v>
      </c>
      <c r="I13" s="65">
        <v>10</v>
      </c>
      <c r="J13" s="70">
        <f t="shared" si="0"/>
        <v>6230</v>
      </c>
      <c r="K13" s="70">
        <f t="shared" si="1"/>
        <v>2492</v>
      </c>
      <c r="L13" s="70">
        <f t="shared" si="2"/>
        <v>2492</v>
      </c>
      <c r="M13" s="70">
        <f t="shared" si="3"/>
        <v>1495.2</v>
      </c>
      <c r="N13" s="70">
        <f t="shared" si="4"/>
        <v>3115</v>
      </c>
      <c r="O13" s="71">
        <f t="shared" si="5"/>
        <v>747.6</v>
      </c>
      <c r="P13" s="71">
        <f t="shared" si="6"/>
        <v>2865.8</v>
      </c>
      <c r="Q13" s="71">
        <f>H13*0.5</f>
        <v>1557.5</v>
      </c>
      <c r="R13" s="70">
        <f>H13*0.397</f>
        <v>1236.655</v>
      </c>
    </row>
    <row r="14" spans="1:18" ht="15.75" x14ac:dyDescent="0.25">
      <c r="A14" s="5" t="s">
        <v>82</v>
      </c>
      <c r="B14" s="85" t="s">
        <v>28</v>
      </c>
      <c r="C14" s="128" t="s">
        <v>135</v>
      </c>
      <c r="D14" s="97" t="s">
        <v>151</v>
      </c>
      <c r="E14" s="109" t="s">
        <v>152</v>
      </c>
      <c r="F14" s="89">
        <v>868409404</v>
      </c>
      <c r="G14" s="26" t="s">
        <v>7</v>
      </c>
      <c r="H14" s="79">
        <v>2594</v>
      </c>
      <c r="I14" s="66">
        <v>13</v>
      </c>
      <c r="J14" s="70">
        <f t="shared" si="0"/>
        <v>5188</v>
      </c>
      <c r="K14" s="70">
        <f t="shared" si="1"/>
        <v>2075.2000000000003</v>
      </c>
      <c r="L14" s="70">
        <f t="shared" si="2"/>
        <v>2075.2000000000003</v>
      </c>
      <c r="M14" s="70">
        <f t="shared" si="3"/>
        <v>1245.1199999999999</v>
      </c>
      <c r="N14" s="70">
        <f t="shared" si="4"/>
        <v>2594</v>
      </c>
      <c r="O14" s="71">
        <f t="shared" si="5"/>
        <v>622.55999999999995</v>
      </c>
      <c r="P14" s="71">
        <f t="shared" si="6"/>
        <v>2386.48</v>
      </c>
      <c r="Q14" s="71">
        <f>H14*0.5</f>
        <v>1297</v>
      </c>
      <c r="R14" s="70">
        <f>H14*0.397</f>
        <v>1029.818</v>
      </c>
    </row>
    <row r="15" spans="1:18" ht="24" customHeight="1" x14ac:dyDescent="0.25">
      <c r="A15" s="2" t="s">
        <v>83</v>
      </c>
      <c r="B15" s="86"/>
      <c r="C15" s="100"/>
      <c r="D15" s="98"/>
      <c r="E15" s="110"/>
      <c r="F15" s="90"/>
      <c r="G15" s="55" t="s">
        <v>25</v>
      </c>
      <c r="H15" s="80">
        <v>3787</v>
      </c>
      <c r="I15" s="64">
        <v>13</v>
      </c>
      <c r="J15" s="70">
        <f t="shared" si="0"/>
        <v>7574</v>
      </c>
      <c r="K15" s="70">
        <f t="shared" si="1"/>
        <v>3029.6000000000004</v>
      </c>
      <c r="L15" s="70">
        <f t="shared" si="2"/>
        <v>3029.6000000000004</v>
      </c>
      <c r="M15" s="70">
        <f t="shared" si="3"/>
        <v>1817.76</v>
      </c>
      <c r="N15" s="70">
        <f t="shared" si="4"/>
        <v>3787</v>
      </c>
      <c r="O15" s="71">
        <f t="shared" si="5"/>
        <v>908.88</v>
      </c>
      <c r="P15" s="71">
        <f t="shared" si="6"/>
        <v>3484.04</v>
      </c>
      <c r="Q15" s="71">
        <f>H15*0.5</f>
        <v>1893.5</v>
      </c>
      <c r="R15" s="70">
        <f>H15*0.397</f>
        <v>1503.4390000000001</v>
      </c>
    </row>
    <row r="16" spans="1:18" ht="25.5" customHeight="1" x14ac:dyDescent="0.25">
      <c r="A16" s="2" t="s">
        <v>84</v>
      </c>
      <c r="B16" s="86"/>
      <c r="C16" s="49" t="s">
        <v>154</v>
      </c>
      <c r="D16" s="11" t="s">
        <v>158</v>
      </c>
      <c r="E16" s="10" t="s">
        <v>159</v>
      </c>
      <c r="F16" s="10" t="s">
        <v>160</v>
      </c>
      <c r="G16" s="55" t="s">
        <v>24</v>
      </c>
      <c r="H16" s="80">
        <v>1681</v>
      </c>
      <c r="I16" s="64">
        <v>12</v>
      </c>
      <c r="J16" s="70">
        <f t="shared" si="0"/>
        <v>3362</v>
      </c>
      <c r="K16" s="70">
        <f t="shared" si="1"/>
        <v>1344.8000000000002</v>
      </c>
      <c r="L16" s="70">
        <f t="shared" si="2"/>
        <v>1344.8000000000002</v>
      </c>
      <c r="M16" s="70">
        <f t="shared" si="3"/>
        <v>806.88</v>
      </c>
      <c r="N16" s="70">
        <f t="shared" si="4"/>
        <v>1681</v>
      </c>
      <c r="O16" s="71">
        <f t="shared" si="5"/>
        <v>403.44</v>
      </c>
      <c r="P16" s="71">
        <f t="shared" si="6"/>
        <v>1546.52</v>
      </c>
      <c r="Q16" s="71">
        <f>H16*0.5</f>
        <v>840.5</v>
      </c>
      <c r="R16" s="70">
        <f>H16*0.397</f>
        <v>667.35700000000008</v>
      </c>
    </row>
    <row r="17" spans="1:18" ht="34.5" customHeight="1" x14ac:dyDescent="0.25">
      <c r="A17" s="2" t="s">
        <v>85</v>
      </c>
      <c r="B17" s="86"/>
      <c r="C17" s="48" t="s">
        <v>135</v>
      </c>
      <c r="D17" s="45" t="s">
        <v>153</v>
      </c>
      <c r="E17" s="47" t="s">
        <v>152</v>
      </c>
      <c r="F17" s="28">
        <v>868409404</v>
      </c>
      <c r="G17" s="55" t="s">
        <v>23</v>
      </c>
      <c r="H17" s="80">
        <v>2987</v>
      </c>
      <c r="I17" s="64">
        <v>13</v>
      </c>
      <c r="J17" s="70">
        <f t="shared" si="0"/>
        <v>5974</v>
      </c>
      <c r="K17" s="70">
        <f t="shared" si="1"/>
        <v>2389.6</v>
      </c>
      <c r="L17" s="70">
        <f t="shared" si="2"/>
        <v>2389.6</v>
      </c>
      <c r="M17" s="70">
        <f t="shared" si="3"/>
        <v>1433.76</v>
      </c>
      <c r="N17" s="70">
        <f t="shared" si="4"/>
        <v>2987</v>
      </c>
      <c r="O17" s="71">
        <f t="shared" si="5"/>
        <v>716.88</v>
      </c>
      <c r="P17" s="71">
        <f t="shared" si="6"/>
        <v>2748.04</v>
      </c>
      <c r="Q17" s="71">
        <f>H17*0.5</f>
        <v>1493.5</v>
      </c>
      <c r="R17" s="70">
        <f>H17*0.397</f>
        <v>1185.8390000000002</v>
      </c>
    </row>
    <row r="18" spans="1:18" ht="22.5" x14ac:dyDescent="0.25">
      <c r="A18" s="2" t="s">
        <v>86</v>
      </c>
      <c r="B18" s="86"/>
      <c r="C18" s="32" t="s">
        <v>140</v>
      </c>
      <c r="D18" s="10" t="s">
        <v>266</v>
      </c>
      <c r="E18" s="11" t="s">
        <v>161</v>
      </c>
      <c r="F18" s="11" t="s">
        <v>162</v>
      </c>
      <c r="G18" s="55" t="s">
        <v>26</v>
      </c>
      <c r="H18" s="80">
        <v>2715</v>
      </c>
      <c r="I18" s="64">
        <v>13</v>
      </c>
      <c r="J18" s="70">
        <f t="shared" si="0"/>
        <v>5430</v>
      </c>
      <c r="K18" s="70">
        <f t="shared" si="1"/>
        <v>2172</v>
      </c>
      <c r="L18" s="70">
        <f t="shared" si="2"/>
        <v>2172</v>
      </c>
      <c r="M18" s="70">
        <f t="shared" si="3"/>
        <v>1303.2</v>
      </c>
      <c r="N18" s="70">
        <f t="shared" si="4"/>
        <v>2715</v>
      </c>
      <c r="O18" s="71">
        <f t="shared" si="5"/>
        <v>651.6</v>
      </c>
      <c r="P18" s="71">
        <f t="shared" si="6"/>
        <v>2497.8000000000002</v>
      </c>
      <c r="Q18" s="71">
        <f>H18*0.5</f>
        <v>1357.5</v>
      </c>
      <c r="R18" s="70">
        <f>H18*0.397</f>
        <v>1077.855</v>
      </c>
    </row>
    <row r="19" spans="1:18" ht="23.25" thickBot="1" x14ac:dyDescent="0.3">
      <c r="A19" s="4" t="s">
        <v>87</v>
      </c>
      <c r="B19" s="87"/>
      <c r="C19" s="31" t="s">
        <v>154</v>
      </c>
      <c r="D19" s="17" t="s">
        <v>268</v>
      </c>
      <c r="E19" s="22" t="s">
        <v>163</v>
      </c>
      <c r="F19" s="22" t="s">
        <v>164</v>
      </c>
      <c r="G19" s="25" t="s">
        <v>27</v>
      </c>
      <c r="H19" s="81">
        <v>3554</v>
      </c>
      <c r="I19" s="65">
        <v>12</v>
      </c>
      <c r="J19" s="70">
        <f t="shared" si="0"/>
        <v>7108</v>
      </c>
      <c r="K19" s="70">
        <f t="shared" si="1"/>
        <v>2843.2000000000003</v>
      </c>
      <c r="L19" s="70">
        <f t="shared" si="2"/>
        <v>2843.2000000000003</v>
      </c>
      <c r="M19" s="70">
        <f t="shared" si="3"/>
        <v>1705.9199999999998</v>
      </c>
      <c r="N19" s="70">
        <f t="shared" si="4"/>
        <v>3554</v>
      </c>
      <c r="O19" s="71">
        <f t="shared" si="5"/>
        <v>852.95999999999992</v>
      </c>
      <c r="P19" s="71">
        <f t="shared" si="6"/>
        <v>3269.6800000000003</v>
      </c>
      <c r="Q19" s="71">
        <f>H19*0.5</f>
        <v>1777</v>
      </c>
      <c r="R19" s="70">
        <f>H19*0.397</f>
        <v>1410.9380000000001</v>
      </c>
    </row>
    <row r="20" spans="1:18" ht="15.75" x14ac:dyDescent="0.25">
      <c r="A20" s="5" t="s">
        <v>88</v>
      </c>
      <c r="B20" s="85" t="s">
        <v>35</v>
      </c>
      <c r="C20" s="93" t="s">
        <v>154</v>
      </c>
      <c r="D20" s="44" t="s">
        <v>165</v>
      </c>
      <c r="E20" s="46" t="s">
        <v>166</v>
      </c>
      <c r="F20" s="45" t="s">
        <v>167</v>
      </c>
      <c r="G20" s="26" t="s">
        <v>30</v>
      </c>
      <c r="H20" s="79">
        <v>1973</v>
      </c>
      <c r="I20" s="66">
        <v>6</v>
      </c>
      <c r="J20" s="70">
        <f t="shared" si="0"/>
        <v>3946</v>
      </c>
      <c r="K20" s="70">
        <f t="shared" si="1"/>
        <v>1578.4</v>
      </c>
      <c r="L20" s="70">
        <f t="shared" si="2"/>
        <v>1578.4</v>
      </c>
      <c r="M20" s="70">
        <f t="shared" si="3"/>
        <v>947.04</v>
      </c>
      <c r="N20" s="70">
        <f t="shared" si="4"/>
        <v>1973</v>
      </c>
      <c r="O20" s="71">
        <f t="shared" si="5"/>
        <v>473.52</v>
      </c>
      <c r="P20" s="71">
        <f t="shared" si="6"/>
        <v>1815.16</v>
      </c>
      <c r="Q20" s="71">
        <f>H20*0.5</f>
        <v>986.5</v>
      </c>
      <c r="R20" s="70">
        <f>H20*0.397</f>
        <v>783.28100000000006</v>
      </c>
    </row>
    <row r="21" spans="1:18" ht="15.75" x14ac:dyDescent="0.25">
      <c r="A21" s="2" t="s">
        <v>89</v>
      </c>
      <c r="B21" s="86"/>
      <c r="C21" s="94"/>
      <c r="D21" s="11" t="s">
        <v>168</v>
      </c>
      <c r="E21" s="13" t="s">
        <v>169</v>
      </c>
      <c r="F21" s="14" t="s">
        <v>170</v>
      </c>
      <c r="G21" s="57" t="s">
        <v>31</v>
      </c>
      <c r="H21" s="80">
        <v>2777</v>
      </c>
      <c r="I21" s="64">
        <v>12</v>
      </c>
      <c r="J21" s="70">
        <f t="shared" si="0"/>
        <v>5554</v>
      </c>
      <c r="K21" s="70">
        <f t="shared" si="1"/>
        <v>2221.6</v>
      </c>
      <c r="L21" s="70">
        <f t="shared" si="2"/>
        <v>2221.6</v>
      </c>
      <c r="M21" s="70">
        <f t="shared" si="3"/>
        <v>1332.96</v>
      </c>
      <c r="N21" s="70">
        <f t="shared" si="4"/>
        <v>2777</v>
      </c>
      <c r="O21" s="71">
        <f t="shared" si="5"/>
        <v>666.48</v>
      </c>
      <c r="P21" s="71">
        <f t="shared" si="6"/>
        <v>2554.84</v>
      </c>
      <c r="Q21" s="71">
        <f>H21*0.5</f>
        <v>1388.5</v>
      </c>
      <c r="R21" s="70">
        <f>H21*0.397</f>
        <v>1102.4690000000001</v>
      </c>
    </row>
    <row r="22" spans="1:18" ht="15.75" x14ac:dyDescent="0.25">
      <c r="A22" s="2" t="s">
        <v>90</v>
      </c>
      <c r="B22" s="86"/>
      <c r="C22" s="130" t="s">
        <v>140</v>
      </c>
      <c r="D22" s="11" t="s">
        <v>173</v>
      </c>
      <c r="E22" s="39" t="s">
        <v>174</v>
      </c>
      <c r="F22" s="11" t="s">
        <v>175</v>
      </c>
      <c r="G22" s="57" t="s">
        <v>32</v>
      </c>
      <c r="H22" s="80">
        <v>2229</v>
      </c>
      <c r="I22" s="64">
        <v>6</v>
      </c>
      <c r="J22" s="70">
        <f t="shared" si="0"/>
        <v>4458</v>
      </c>
      <c r="K22" s="70">
        <f t="shared" si="1"/>
        <v>1783.2</v>
      </c>
      <c r="L22" s="70">
        <f t="shared" si="2"/>
        <v>1783.2</v>
      </c>
      <c r="M22" s="70">
        <f t="shared" si="3"/>
        <v>1069.92</v>
      </c>
      <c r="N22" s="70">
        <f t="shared" si="4"/>
        <v>2229</v>
      </c>
      <c r="O22" s="71">
        <f t="shared" si="5"/>
        <v>534.96</v>
      </c>
      <c r="P22" s="71">
        <f t="shared" si="6"/>
        <v>2050.6800000000003</v>
      </c>
      <c r="Q22" s="71">
        <f>H22*0.5</f>
        <v>1114.5</v>
      </c>
      <c r="R22" s="70">
        <f>H22*0.397</f>
        <v>884.91300000000001</v>
      </c>
    </row>
    <row r="23" spans="1:18" ht="22.5" x14ac:dyDescent="0.25">
      <c r="A23" s="2" t="s">
        <v>91</v>
      </c>
      <c r="B23" s="86"/>
      <c r="C23" s="105"/>
      <c r="D23" s="11" t="s">
        <v>176</v>
      </c>
      <c r="E23" s="39" t="s">
        <v>177</v>
      </c>
      <c r="F23" s="10" t="s">
        <v>178</v>
      </c>
      <c r="G23" s="57" t="s">
        <v>33</v>
      </c>
      <c r="H23" s="80">
        <v>1867</v>
      </c>
      <c r="I23" s="64">
        <v>6</v>
      </c>
      <c r="J23" s="70">
        <f t="shared" si="0"/>
        <v>3734</v>
      </c>
      <c r="K23" s="70">
        <f t="shared" si="1"/>
        <v>1493.6000000000001</v>
      </c>
      <c r="L23" s="70">
        <f t="shared" si="2"/>
        <v>1493.6000000000001</v>
      </c>
      <c r="M23" s="70">
        <f t="shared" si="3"/>
        <v>896.16</v>
      </c>
      <c r="N23" s="70">
        <f t="shared" si="4"/>
        <v>1867</v>
      </c>
      <c r="O23" s="71">
        <f t="shared" si="5"/>
        <v>448.08</v>
      </c>
      <c r="P23" s="71">
        <f t="shared" si="6"/>
        <v>1717.64</v>
      </c>
      <c r="Q23" s="71">
        <f>H23*0.5</f>
        <v>933.5</v>
      </c>
      <c r="R23" s="70">
        <f>H23*0.397</f>
        <v>741.19900000000007</v>
      </c>
    </row>
    <row r="24" spans="1:18" ht="15.75" x14ac:dyDescent="0.25">
      <c r="A24" s="2" t="s">
        <v>92</v>
      </c>
      <c r="B24" s="86"/>
      <c r="C24" s="106"/>
      <c r="D24" s="11" t="s">
        <v>179</v>
      </c>
      <c r="E24" s="11" t="s">
        <v>264</v>
      </c>
      <c r="F24" s="11" t="s">
        <v>265</v>
      </c>
      <c r="G24" s="57" t="s">
        <v>34</v>
      </c>
      <c r="H24" s="80">
        <v>2216</v>
      </c>
      <c r="I24" s="64">
        <v>6</v>
      </c>
      <c r="J24" s="70">
        <f t="shared" si="0"/>
        <v>4432</v>
      </c>
      <c r="K24" s="70">
        <f t="shared" si="1"/>
        <v>1772.8000000000002</v>
      </c>
      <c r="L24" s="70">
        <f t="shared" si="2"/>
        <v>1772.8000000000002</v>
      </c>
      <c r="M24" s="70">
        <f t="shared" si="3"/>
        <v>1063.68</v>
      </c>
      <c r="N24" s="70">
        <f t="shared" si="4"/>
        <v>2216</v>
      </c>
      <c r="O24" s="71">
        <f t="shared" si="5"/>
        <v>531.84</v>
      </c>
      <c r="P24" s="71">
        <f t="shared" si="6"/>
        <v>2038.72</v>
      </c>
      <c r="Q24" s="71">
        <f>H24*0.5</f>
        <v>1108</v>
      </c>
      <c r="R24" s="70">
        <f>H24*0.397</f>
        <v>879.75200000000007</v>
      </c>
    </row>
    <row r="25" spans="1:18" ht="24" thickBot="1" x14ac:dyDescent="0.3">
      <c r="A25" s="4" t="s">
        <v>93</v>
      </c>
      <c r="B25" s="87"/>
      <c r="C25" s="33" t="s">
        <v>154</v>
      </c>
      <c r="D25" s="50" t="s">
        <v>180</v>
      </c>
      <c r="E25" s="51" t="s">
        <v>181</v>
      </c>
      <c r="F25" s="52" t="s">
        <v>182</v>
      </c>
      <c r="G25" s="58" t="s">
        <v>29</v>
      </c>
      <c r="H25" s="81">
        <v>1612</v>
      </c>
      <c r="I25" s="65">
        <v>6</v>
      </c>
      <c r="J25" s="70">
        <f t="shared" si="0"/>
        <v>3224</v>
      </c>
      <c r="K25" s="70">
        <f t="shared" si="1"/>
        <v>1289.6000000000001</v>
      </c>
      <c r="L25" s="70">
        <f t="shared" si="2"/>
        <v>1289.6000000000001</v>
      </c>
      <c r="M25" s="70">
        <f t="shared" si="3"/>
        <v>773.76</v>
      </c>
      <c r="N25" s="70">
        <f t="shared" si="4"/>
        <v>1612</v>
      </c>
      <c r="O25" s="71">
        <f t="shared" si="5"/>
        <v>386.88</v>
      </c>
      <c r="P25" s="71">
        <f t="shared" si="6"/>
        <v>1483.04</v>
      </c>
      <c r="Q25" s="71">
        <f>H25*0.5</f>
        <v>806</v>
      </c>
      <c r="R25" s="70">
        <f>H25*0.397</f>
        <v>639.96400000000006</v>
      </c>
    </row>
    <row r="26" spans="1:18" ht="25.5" customHeight="1" x14ac:dyDescent="0.25">
      <c r="A26" s="5" t="s">
        <v>94</v>
      </c>
      <c r="B26" s="85" t="s">
        <v>40</v>
      </c>
      <c r="C26" s="93" t="s">
        <v>154</v>
      </c>
      <c r="D26" s="91" t="s">
        <v>155</v>
      </c>
      <c r="E26" s="95" t="s">
        <v>156</v>
      </c>
      <c r="F26" s="97" t="s">
        <v>157</v>
      </c>
      <c r="G26" s="59" t="s">
        <v>37</v>
      </c>
      <c r="H26" s="79">
        <v>3019</v>
      </c>
      <c r="I26" s="66">
        <v>4</v>
      </c>
      <c r="J26" s="70">
        <f t="shared" si="0"/>
        <v>6038</v>
      </c>
      <c r="K26" s="70">
        <f t="shared" si="1"/>
        <v>2415.2000000000003</v>
      </c>
      <c r="L26" s="70">
        <f t="shared" si="2"/>
        <v>2415.2000000000003</v>
      </c>
      <c r="M26" s="70">
        <f t="shared" si="3"/>
        <v>1449.12</v>
      </c>
      <c r="N26" s="70">
        <f t="shared" si="4"/>
        <v>3019</v>
      </c>
      <c r="O26" s="71">
        <f t="shared" si="5"/>
        <v>724.56</v>
      </c>
      <c r="P26" s="71">
        <f t="shared" si="6"/>
        <v>2777.48</v>
      </c>
      <c r="Q26" s="71">
        <f>H26*0.5</f>
        <v>1509.5</v>
      </c>
      <c r="R26" s="70">
        <f>H26*0.397</f>
        <v>1198.5430000000001</v>
      </c>
    </row>
    <row r="27" spans="1:18" ht="15.75" x14ac:dyDescent="0.25">
      <c r="A27" s="2" t="s">
        <v>95</v>
      </c>
      <c r="B27" s="86"/>
      <c r="C27" s="94"/>
      <c r="D27" s="92"/>
      <c r="E27" s="96"/>
      <c r="F27" s="98"/>
      <c r="G27" s="57" t="s">
        <v>10</v>
      </c>
      <c r="H27" s="80">
        <v>1991</v>
      </c>
      <c r="I27" s="64">
        <v>4</v>
      </c>
      <c r="J27" s="70">
        <f t="shared" si="0"/>
        <v>3982</v>
      </c>
      <c r="K27" s="70">
        <f t="shared" si="1"/>
        <v>1592.8000000000002</v>
      </c>
      <c r="L27" s="70">
        <f t="shared" si="2"/>
        <v>1592.8000000000002</v>
      </c>
      <c r="M27" s="70">
        <f t="shared" si="3"/>
        <v>955.68</v>
      </c>
      <c r="N27" s="70">
        <f t="shared" si="4"/>
        <v>1991</v>
      </c>
      <c r="O27" s="71">
        <f t="shared" si="5"/>
        <v>477.84</v>
      </c>
      <c r="P27" s="71">
        <f t="shared" si="6"/>
        <v>1831.72</v>
      </c>
      <c r="Q27" s="71">
        <f>H27*0.5</f>
        <v>995.5</v>
      </c>
      <c r="R27" s="70">
        <f>H27*0.397</f>
        <v>790.42700000000002</v>
      </c>
    </row>
    <row r="28" spans="1:18" ht="22.5" x14ac:dyDescent="0.25">
      <c r="A28" s="2" t="s">
        <v>96</v>
      </c>
      <c r="B28" s="86"/>
      <c r="C28" s="99" t="s">
        <v>135</v>
      </c>
      <c r="D28" s="10" t="s">
        <v>270</v>
      </c>
      <c r="E28" s="40" t="s">
        <v>138</v>
      </c>
      <c r="F28" s="29" t="s">
        <v>139</v>
      </c>
      <c r="G28" s="57" t="s">
        <v>38</v>
      </c>
      <c r="H28" s="80">
        <v>2359</v>
      </c>
      <c r="I28" s="64">
        <v>4</v>
      </c>
      <c r="J28" s="70">
        <f t="shared" si="0"/>
        <v>4718</v>
      </c>
      <c r="K28" s="70">
        <f t="shared" si="1"/>
        <v>1887.2</v>
      </c>
      <c r="L28" s="70">
        <f t="shared" si="2"/>
        <v>1887.2</v>
      </c>
      <c r="M28" s="70">
        <f t="shared" si="3"/>
        <v>1132.32</v>
      </c>
      <c r="N28" s="70">
        <f t="shared" si="4"/>
        <v>2359</v>
      </c>
      <c r="O28" s="71">
        <f t="shared" si="5"/>
        <v>566.16</v>
      </c>
      <c r="P28" s="71">
        <f t="shared" si="6"/>
        <v>2170.2800000000002</v>
      </c>
      <c r="Q28" s="71">
        <f>H28*0.5</f>
        <v>1179.5</v>
      </c>
      <c r="R28" s="70">
        <f>H28*0.397</f>
        <v>936.52300000000002</v>
      </c>
    </row>
    <row r="29" spans="1:18" ht="23.25" customHeight="1" x14ac:dyDescent="0.25">
      <c r="A29" s="2" t="s">
        <v>97</v>
      </c>
      <c r="B29" s="86"/>
      <c r="C29" s="100"/>
      <c r="D29" s="10" t="s">
        <v>183</v>
      </c>
      <c r="E29" s="15" t="s">
        <v>138</v>
      </c>
      <c r="F29" s="19" t="s">
        <v>139</v>
      </c>
      <c r="G29" s="57" t="s">
        <v>36</v>
      </c>
      <c r="H29" s="80">
        <v>1355</v>
      </c>
      <c r="I29" s="64">
        <v>4</v>
      </c>
      <c r="J29" s="70">
        <f t="shared" si="0"/>
        <v>2710</v>
      </c>
      <c r="K29" s="70">
        <f t="shared" si="1"/>
        <v>1084</v>
      </c>
      <c r="L29" s="70">
        <f t="shared" si="2"/>
        <v>1084</v>
      </c>
      <c r="M29" s="70">
        <f t="shared" si="3"/>
        <v>650.4</v>
      </c>
      <c r="N29" s="70">
        <f t="shared" si="4"/>
        <v>1355</v>
      </c>
      <c r="O29" s="71">
        <f t="shared" si="5"/>
        <v>325.2</v>
      </c>
      <c r="P29" s="71">
        <f t="shared" si="6"/>
        <v>1246.6000000000001</v>
      </c>
      <c r="Q29" s="71">
        <f>H29*0.5</f>
        <v>677.5</v>
      </c>
      <c r="R29" s="70">
        <f>H29*0.397</f>
        <v>537.93500000000006</v>
      </c>
    </row>
    <row r="30" spans="1:18" ht="16.5" thickBot="1" x14ac:dyDescent="0.3">
      <c r="A30" s="3" t="s">
        <v>98</v>
      </c>
      <c r="B30" s="88"/>
      <c r="C30" s="34" t="s">
        <v>140</v>
      </c>
      <c r="D30" s="10" t="s">
        <v>184</v>
      </c>
      <c r="E30" s="39" t="s">
        <v>185</v>
      </c>
      <c r="F30" s="11" t="s">
        <v>186</v>
      </c>
      <c r="G30" s="60" t="s">
        <v>39</v>
      </c>
      <c r="H30" s="82">
        <v>2668</v>
      </c>
      <c r="I30" s="67">
        <v>4</v>
      </c>
      <c r="J30" s="70">
        <f t="shared" si="0"/>
        <v>5336</v>
      </c>
      <c r="K30" s="70">
        <f t="shared" si="1"/>
        <v>2134.4</v>
      </c>
      <c r="L30" s="70">
        <f t="shared" si="2"/>
        <v>2134.4</v>
      </c>
      <c r="M30" s="70">
        <f t="shared" si="3"/>
        <v>1280.6399999999999</v>
      </c>
      <c r="N30" s="70">
        <f t="shared" si="4"/>
        <v>2668</v>
      </c>
      <c r="O30" s="71">
        <f t="shared" si="5"/>
        <v>640.31999999999994</v>
      </c>
      <c r="P30" s="71">
        <f t="shared" si="6"/>
        <v>2454.56</v>
      </c>
      <c r="Q30" s="71">
        <f>H30*0.5</f>
        <v>1334</v>
      </c>
      <c r="R30" s="70">
        <f>H30*0.397</f>
        <v>1059.1960000000001</v>
      </c>
    </row>
    <row r="31" spans="1:18" ht="24" customHeight="1" x14ac:dyDescent="0.25">
      <c r="A31" s="5" t="s">
        <v>99</v>
      </c>
      <c r="B31" s="85" t="s">
        <v>44</v>
      </c>
      <c r="C31" s="131" t="s">
        <v>187</v>
      </c>
      <c r="D31" s="125" t="s">
        <v>188</v>
      </c>
      <c r="E31" s="16" t="s">
        <v>269</v>
      </c>
      <c r="F31" s="16">
        <v>867414903</v>
      </c>
      <c r="G31" s="26" t="s">
        <v>41</v>
      </c>
      <c r="H31" s="79">
        <v>1621</v>
      </c>
      <c r="I31" s="66">
        <v>5</v>
      </c>
      <c r="J31" s="70">
        <f t="shared" si="0"/>
        <v>3242</v>
      </c>
      <c r="K31" s="70">
        <f t="shared" si="1"/>
        <v>1296.8000000000002</v>
      </c>
      <c r="L31" s="70">
        <f t="shared" si="2"/>
        <v>1296.8000000000002</v>
      </c>
      <c r="M31" s="70">
        <f t="shared" si="3"/>
        <v>778.07999999999993</v>
      </c>
      <c r="N31" s="70">
        <f t="shared" si="4"/>
        <v>1621</v>
      </c>
      <c r="O31" s="71">
        <f t="shared" si="5"/>
        <v>389.03999999999996</v>
      </c>
      <c r="P31" s="71">
        <f t="shared" si="6"/>
        <v>1491.3200000000002</v>
      </c>
      <c r="Q31" s="71">
        <f>H31*0.5</f>
        <v>810.5</v>
      </c>
      <c r="R31" s="70">
        <f>H31*0.397</f>
        <v>643.53700000000003</v>
      </c>
    </row>
    <row r="32" spans="1:18" ht="16.5" thickBot="1" x14ac:dyDescent="0.3">
      <c r="A32" s="2" t="s">
        <v>100</v>
      </c>
      <c r="B32" s="86"/>
      <c r="C32" s="132"/>
      <c r="D32" s="127"/>
      <c r="E32" s="45" t="s">
        <v>190</v>
      </c>
      <c r="F32" s="10" t="s">
        <v>191</v>
      </c>
      <c r="G32" s="57" t="s">
        <v>44</v>
      </c>
      <c r="H32" s="80">
        <v>2628</v>
      </c>
      <c r="I32" s="64">
        <v>5</v>
      </c>
      <c r="J32" s="70">
        <f t="shared" si="0"/>
        <v>5256</v>
      </c>
      <c r="K32" s="70">
        <f t="shared" si="1"/>
        <v>2102.4</v>
      </c>
      <c r="L32" s="70">
        <f t="shared" si="2"/>
        <v>2102.4</v>
      </c>
      <c r="M32" s="70">
        <f t="shared" si="3"/>
        <v>1261.44</v>
      </c>
      <c r="N32" s="70">
        <f t="shared" si="4"/>
        <v>2628</v>
      </c>
      <c r="O32" s="71">
        <f t="shared" si="5"/>
        <v>630.72</v>
      </c>
      <c r="P32" s="71">
        <f t="shared" si="6"/>
        <v>2417.7600000000002</v>
      </c>
      <c r="Q32" s="71">
        <f>H32*0.5</f>
        <v>1314</v>
      </c>
      <c r="R32" s="70">
        <f>H32*0.397</f>
        <v>1043.316</v>
      </c>
    </row>
    <row r="33" spans="1:18" ht="23.25" thickBot="1" x14ac:dyDescent="0.3">
      <c r="A33" s="2" t="s">
        <v>101</v>
      </c>
      <c r="B33" s="86"/>
      <c r="C33" s="34" t="s">
        <v>140</v>
      </c>
      <c r="D33" s="10" t="s">
        <v>192</v>
      </c>
      <c r="E33" s="53" t="s">
        <v>193</v>
      </c>
      <c r="F33" s="44" t="s">
        <v>194</v>
      </c>
      <c r="G33" s="57" t="s">
        <v>189</v>
      </c>
      <c r="H33" s="80">
        <v>1001</v>
      </c>
      <c r="I33" s="64">
        <v>5</v>
      </c>
      <c r="J33" s="70">
        <f t="shared" si="0"/>
        <v>2002</v>
      </c>
      <c r="K33" s="70">
        <f t="shared" si="1"/>
        <v>800.80000000000007</v>
      </c>
      <c r="L33" s="70">
        <f t="shared" si="2"/>
        <v>800.80000000000007</v>
      </c>
      <c r="M33" s="70">
        <f t="shared" si="3"/>
        <v>480.47999999999996</v>
      </c>
      <c r="N33" s="70">
        <f t="shared" si="4"/>
        <v>1001</v>
      </c>
      <c r="O33" s="71">
        <f t="shared" si="5"/>
        <v>240.23999999999998</v>
      </c>
      <c r="P33" s="71">
        <f t="shared" si="6"/>
        <v>920.92000000000007</v>
      </c>
      <c r="Q33" s="71">
        <f>H33*0.5</f>
        <v>500.5</v>
      </c>
      <c r="R33" s="70">
        <f>H33*0.397</f>
        <v>397.39699999999999</v>
      </c>
    </row>
    <row r="34" spans="1:18" ht="15.75" x14ac:dyDescent="0.25">
      <c r="A34" s="2" t="s">
        <v>102</v>
      </c>
      <c r="B34" s="86"/>
      <c r="C34" s="99" t="s">
        <v>135</v>
      </c>
      <c r="D34" s="10" t="s">
        <v>195</v>
      </c>
      <c r="E34" s="40" t="s">
        <v>196</v>
      </c>
      <c r="F34" s="19" t="s">
        <v>197</v>
      </c>
      <c r="G34" s="57" t="s">
        <v>43</v>
      </c>
      <c r="H34" s="80">
        <v>3430</v>
      </c>
      <c r="I34" s="64">
        <v>5</v>
      </c>
      <c r="J34" s="70">
        <f t="shared" si="0"/>
        <v>6860</v>
      </c>
      <c r="K34" s="70">
        <f t="shared" si="1"/>
        <v>2744</v>
      </c>
      <c r="L34" s="70">
        <f t="shared" si="2"/>
        <v>2744</v>
      </c>
      <c r="M34" s="70">
        <f t="shared" si="3"/>
        <v>1646.3999999999999</v>
      </c>
      <c r="N34" s="70">
        <f t="shared" si="4"/>
        <v>3430</v>
      </c>
      <c r="O34" s="71">
        <f t="shared" si="5"/>
        <v>823.19999999999993</v>
      </c>
      <c r="P34" s="71">
        <f t="shared" si="6"/>
        <v>3155.6000000000004</v>
      </c>
      <c r="Q34" s="71">
        <f>H34*0.5</f>
        <v>1715</v>
      </c>
      <c r="R34" s="70">
        <f>H34*0.397</f>
        <v>1361.71</v>
      </c>
    </row>
    <row r="35" spans="1:18" ht="19.5" customHeight="1" thickBot="1" x14ac:dyDescent="0.3">
      <c r="A35" s="4" t="s">
        <v>103</v>
      </c>
      <c r="B35" s="87"/>
      <c r="C35" s="100"/>
      <c r="D35" s="14" t="s">
        <v>198</v>
      </c>
      <c r="E35" s="40" t="s">
        <v>196</v>
      </c>
      <c r="F35" s="19" t="s">
        <v>197</v>
      </c>
      <c r="G35" s="58" t="s">
        <v>42</v>
      </c>
      <c r="H35" s="81">
        <v>4484</v>
      </c>
      <c r="I35" s="65">
        <v>5</v>
      </c>
      <c r="J35" s="70">
        <f t="shared" si="0"/>
        <v>8968</v>
      </c>
      <c r="K35" s="70">
        <f t="shared" si="1"/>
        <v>3587.2000000000003</v>
      </c>
      <c r="L35" s="70">
        <f t="shared" si="2"/>
        <v>3587.2000000000003</v>
      </c>
      <c r="M35" s="70">
        <f t="shared" si="3"/>
        <v>2152.3199999999997</v>
      </c>
      <c r="N35" s="70">
        <f t="shared" si="4"/>
        <v>4484</v>
      </c>
      <c r="O35" s="71">
        <f t="shared" si="5"/>
        <v>1076.1599999999999</v>
      </c>
      <c r="P35" s="71">
        <f t="shared" si="6"/>
        <v>4125.28</v>
      </c>
      <c r="Q35" s="71">
        <f>H35*0.5</f>
        <v>2242</v>
      </c>
      <c r="R35" s="70">
        <f>H35*0.397</f>
        <v>1780.1480000000001</v>
      </c>
    </row>
    <row r="36" spans="1:18" ht="22.5" x14ac:dyDescent="0.25">
      <c r="A36" s="5" t="s">
        <v>104</v>
      </c>
      <c r="B36" s="85" t="s">
        <v>45</v>
      </c>
      <c r="C36" s="101" t="s">
        <v>140</v>
      </c>
      <c r="D36" s="16" t="s">
        <v>199</v>
      </c>
      <c r="E36" s="41" t="s">
        <v>200</v>
      </c>
      <c r="F36" s="21" t="s">
        <v>201</v>
      </c>
      <c r="G36" s="26" t="s">
        <v>46</v>
      </c>
      <c r="H36" s="79">
        <v>2523</v>
      </c>
      <c r="I36" s="66">
        <v>3</v>
      </c>
      <c r="J36" s="70">
        <f t="shared" si="0"/>
        <v>5046</v>
      </c>
      <c r="K36" s="70">
        <f t="shared" si="1"/>
        <v>2018.4</v>
      </c>
      <c r="L36" s="70">
        <f t="shared" si="2"/>
        <v>2018.4</v>
      </c>
      <c r="M36" s="70">
        <f t="shared" si="3"/>
        <v>1211.04</v>
      </c>
      <c r="N36" s="70">
        <f t="shared" si="4"/>
        <v>2523</v>
      </c>
      <c r="O36" s="71">
        <f t="shared" si="5"/>
        <v>605.52</v>
      </c>
      <c r="P36" s="71">
        <f t="shared" si="6"/>
        <v>2321.1600000000003</v>
      </c>
      <c r="Q36" s="71">
        <f>H36*0.5</f>
        <v>1261.5</v>
      </c>
      <c r="R36" s="70">
        <f>H36*0.397</f>
        <v>1001.6310000000001</v>
      </c>
    </row>
    <row r="37" spans="1:18" ht="15.75" x14ac:dyDescent="0.25">
      <c r="A37" s="2" t="s">
        <v>105</v>
      </c>
      <c r="B37" s="86"/>
      <c r="C37" s="102"/>
      <c r="D37" s="11" t="s">
        <v>202</v>
      </c>
      <c r="E37" s="39" t="s">
        <v>203</v>
      </c>
      <c r="F37" s="11" t="s">
        <v>204</v>
      </c>
      <c r="G37" s="55" t="s">
        <v>47</v>
      </c>
      <c r="H37" s="80">
        <v>2737</v>
      </c>
      <c r="I37" s="64">
        <v>11</v>
      </c>
      <c r="J37" s="70">
        <f t="shared" si="0"/>
        <v>5474</v>
      </c>
      <c r="K37" s="70">
        <f t="shared" si="1"/>
        <v>2189.6</v>
      </c>
      <c r="L37" s="70">
        <f t="shared" si="2"/>
        <v>2189.6</v>
      </c>
      <c r="M37" s="70">
        <f t="shared" si="3"/>
        <v>1313.76</v>
      </c>
      <c r="N37" s="70">
        <f t="shared" si="4"/>
        <v>2737</v>
      </c>
      <c r="O37" s="71">
        <f t="shared" si="5"/>
        <v>656.88</v>
      </c>
      <c r="P37" s="71">
        <f t="shared" si="6"/>
        <v>2518.04</v>
      </c>
      <c r="Q37" s="71">
        <f>H37*0.5</f>
        <v>1368.5</v>
      </c>
      <c r="R37" s="70">
        <f>H37*0.397</f>
        <v>1086.5889999999999</v>
      </c>
    </row>
    <row r="38" spans="1:18" ht="15.75" x14ac:dyDescent="0.25">
      <c r="A38" s="2" t="s">
        <v>106</v>
      </c>
      <c r="B38" s="86"/>
      <c r="C38" s="102"/>
      <c r="D38" s="11" t="s">
        <v>205</v>
      </c>
      <c r="E38" s="39" t="s">
        <v>206</v>
      </c>
      <c r="F38" s="11" t="s">
        <v>207</v>
      </c>
      <c r="G38" s="55" t="s">
        <v>48</v>
      </c>
      <c r="H38" s="80">
        <v>3037</v>
      </c>
      <c r="I38" s="64">
        <v>4</v>
      </c>
      <c r="J38" s="70">
        <f t="shared" si="0"/>
        <v>6074</v>
      </c>
      <c r="K38" s="70">
        <f t="shared" si="1"/>
        <v>2429.6</v>
      </c>
      <c r="L38" s="70">
        <f t="shared" si="2"/>
        <v>2429.6</v>
      </c>
      <c r="M38" s="70">
        <f t="shared" si="3"/>
        <v>1457.76</v>
      </c>
      <c r="N38" s="70">
        <f t="shared" si="4"/>
        <v>3037</v>
      </c>
      <c r="O38" s="71">
        <f t="shared" si="5"/>
        <v>728.88</v>
      </c>
      <c r="P38" s="71">
        <f t="shared" si="6"/>
        <v>2794.04</v>
      </c>
      <c r="Q38" s="71">
        <f>H38*0.5</f>
        <v>1518.5</v>
      </c>
      <c r="R38" s="70">
        <f>H38*0.397</f>
        <v>1205.6890000000001</v>
      </c>
    </row>
    <row r="39" spans="1:18" ht="15.75" x14ac:dyDescent="0.25">
      <c r="A39" s="2" t="s">
        <v>107</v>
      </c>
      <c r="B39" s="86"/>
      <c r="C39" s="102"/>
      <c r="D39" s="11" t="s">
        <v>208</v>
      </c>
      <c r="E39" s="39" t="s">
        <v>209</v>
      </c>
      <c r="F39" s="11" t="s">
        <v>210</v>
      </c>
      <c r="G39" s="55" t="s">
        <v>49</v>
      </c>
      <c r="H39" s="83">
        <v>2869</v>
      </c>
      <c r="I39" s="64">
        <v>11</v>
      </c>
      <c r="J39" s="70">
        <f t="shared" si="0"/>
        <v>5738</v>
      </c>
      <c r="K39" s="70">
        <f t="shared" si="1"/>
        <v>2295.2000000000003</v>
      </c>
      <c r="L39" s="70">
        <f t="shared" si="2"/>
        <v>2295.2000000000003</v>
      </c>
      <c r="M39" s="70">
        <f t="shared" si="3"/>
        <v>1377.12</v>
      </c>
      <c r="N39" s="70">
        <f t="shared" si="4"/>
        <v>2869</v>
      </c>
      <c r="O39" s="71">
        <f t="shared" si="5"/>
        <v>688.56</v>
      </c>
      <c r="P39" s="71">
        <f t="shared" si="6"/>
        <v>2639.48</v>
      </c>
      <c r="Q39" s="71">
        <f>H39*0.5</f>
        <v>1434.5</v>
      </c>
      <c r="R39" s="70">
        <f>H39*0.397</f>
        <v>1138.9930000000002</v>
      </c>
    </row>
    <row r="40" spans="1:18" ht="22.5" x14ac:dyDescent="0.25">
      <c r="A40" s="2" t="s">
        <v>108</v>
      </c>
      <c r="B40" s="86"/>
      <c r="C40" s="102"/>
      <c r="D40" s="10" t="s">
        <v>211</v>
      </c>
      <c r="E40" s="15" t="s">
        <v>212</v>
      </c>
      <c r="F40" s="11" t="s">
        <v>213</v>
      </c>
      <c r="G40" s="55" t="s">
        <v>50</v>
      </c>
      <c r="H40" s="80">
        <v>4202</v>
      </c>
      <c r="I40" s="64">
        <v>11</v>
      </c>
      <c r="J40" s="70">
        <f t="shared" si="0"/>
        <v>8404</v>
      </c>
      <c r="K40" s="70">
        <f t="shared" si="1"/>
        <v>3361.6000000000004</v>
      </c>
      <c r="L40" s="70">
        <f t="shared" si="2"/>
        <v>3361.6000000000004</v>
      </c>
      <c r="M40" s="70">
        <f t="shared" si="3"/>
        <v>2016.96</v>
      </c>
      <c r="N40" s="70">
        <f t="shared" si="4"/>
        <v>4202</v>
      </c>
      <c r="O40" s="71">
        <f t="shared" si="5"/>
        <v>1008.48</v>
      </c>
      <c r="P40" s="71">
        <f t="shared" si="6"/>
        <v>3865.84</v>
      </c>
      <c r="Q40" s="71">
        <f>H40*0.5</f>
        <v>2101</v>
      </c>
      <c r="R40" s="70">
        <f>H40*0.397</f>
        <v>1668.1940000000002</v>
      </c>
    </row>
    <row r="41" spans="1:18" ht="15.75" x14ac:dyDescent="0.25">
      <c r="A41" s="2" t="s">
        <v>109</v>
      </c>
      <c r="B41" s="86"/>
      <c r="C41" s="103"/>
      <c r="D41" s="11" t="s">
        <v>214</v>
      </c>
      <c r="E41" s="39" t="s">
        <v>215</v>
      </c>
      <c r="F41" s="84">
        <v>841596663</v>
      </c>
      <c r="G41" s="55" t="s">
        <v>51</v>
      </c>
      <c r="H41" s="80">
        <v>4024</v>
      </c>
      <c r="I41" s="64">
        <v>11</v>
      </c>
      <c r="J41" s="70">
        <f t="shared" si="0"/>
        <v>8048</v>
      </c>
      <c r="K41" s="70">
        <f t="shared" si="1"/>
        <v>3219.2000000000003</v>
      </c>
      <c r="L41" s="70">
        <f t="shared" si="2"/>
        <v>3219.2000000000003</v>
      </c>
      <c r="M41" s="70">
        <f t="shared" si="3"/>
        <v>1931.52</v>
      </c>
      <c r="N41" s="70">
        <f t="shared" si="4"/>
        <v>4024</v>
      </c>
      <c r="O41" s="71">
        <f t="shared" si="5"/>
        <v>965.76</v>
      </c>
      <c r="P41" s="71">
        <f t="shared" si="6"/>
        <v>3702.0800000000004</v>
      </c>
      <c r="Q41" s="71">
        <f>H41*0.5</f>
        <v>2012</v>
      </c>
      <c r="R41" s="70">
        <f>H41*0.397</f>
        <v>1597.528</v>
      </c>
    </row>
    <row r="42" spans="1:18" ht="34.5" thickBot="1" x14ac:dyDescent="0.3">
      <c r="A42" s="3" t="s">
        <v>110</v>
      </c>
      <c r="B42" s="88"/>
      <c r="C42" s="35" t="s">
        <v>135</v>
      </c>
      <c r="D42" s="22" t="s">
        <v>216</v>
      </c>
      <c r="E42" s="42" t="s">
        <v>217</v>
      </c>
      <c r="F42" s="23" t="s">
        <v>218</v>
      </c>
      <c r="G42" s="56" t="s">
        <v>8</v>
      </c>
      <c r="H42" s="82">
        <v>2884</v>
      </c>
      <c r="I42" s="67">
        <v>11</v>
      </c>
      <c r="J42" s="70">
        <f t="shared" si="0"/>
        <v>5768</v>
      </c>
      <c r="K42" s="70">
        <f t="shared" si="1"/>
        <v>2307.2000000000003</v>
      </c>
      <c r="L42" s="70">
        <f t="shared" si="2"/>
        <v>2307.2000000000003</v>
      </c>
      <c r="M42" s="70">
        <f t="shared" si="3"/>
        <v>1384.32</v>
      </c>
      <c r="N42" s="70">
        <f t="shared" si="4"/>
        <v>2884</v>
      </c>
      <c r="O42" s="71">
        <f t="shared" si="5"/>
        <v>692.16</v>
      </c>
      <c r="P42" s="71">
        <f t="shared" si="6"/>
        <v>2653.28</v>
      </c>
      <c r="Q42" s="71">
        <f>H42*0.5</f>
        <v>1442</v>
      </c>
      <c r="R42" s="70">
        <f>H42*0.397</f>
        <v>1144.9480000000001</v>
      </c>
    </row>
    <row r="43" spans="1:18" ht="15.75" x14ac:dyDescent="0.25">
      <c r="A43" s="5" t="s">
        <v>111</v>
      </c>
      <c r="B43" s="85" t="s">
        <v>52</v>
      </c>
      <c r="C43" s="104" t="s">
        <v>140</v>
      </c>
      <c r="D43" s="21" t="s">
        <v>219</v>
      </c>
      <c r="E43" s="21" t="s">
        <v>220</v>
      </c>
      <c r="F43" s="11" t="s">
        <v>221</v>
      </c>
      <c r="G43" s="26" t="s">
        <v>53</v>
      </c>
      <c r="H43" s="79">
        <v>1412</v>
      </c>
      <c r="I43" s="66">
        <v>12</v>
      </c>
      <c r="J43" s="70">
        <f t="shared" si="0"/>
        <v>2824</v>
      </c>
      <c r="K43" s="70">
        <f t="shared" si="1"/>
        <v>1129.6000000000001</v>
      </c>
      <c r="L43" s="70">
        <f t="shared" si="2"/>
        <v>1129.6000000000001</v>
      </c>
      <c r="M43" s="70">
        <f t="shared" si="3"/>
        <v>677.76</v>
      </c>
      <c r="N43" s="70">
        <f t="shared" si="4"/>
        <v>1412</v>
      </c>
      <c r="O43" s="71">
        <f t="shared" si="5"/>
        <v>338.88</v>
      </c>
      <c r="P43" s="71">
        <f t="shared" si="6"/>
        <v>1299.04</v>
      </c>
      <c r="Q43" s="71">
        <f>H43*0.5</f>
        <v>706</v>
      </c>
      <c r="R43" s="70">
        <f>H43*0.397</f>
        <v>560.56400000000008</v>
      </c>
    </row>
    <row r="44" spans="1:18" ht="15.75" x14ac:dyDescent="0.25">
      <c r="A44" s="2" t="s">
        <v>112</v>
      </c>
      <c r="B44" s="86"/>
      <c r="C44" s="105"/>
      <c r="D44" s="11" t="s">
        <v>222</v>
      </c>
      <c r="E44" s="11" t="s">
        <v>223</v>
      </c>
      <c r="F44" s="11" t="s">
        <v>224</v>
      </c>
      <c r="G44" s="55" t="s">
        <v>54</v>
      </c>
      <c r="H44" s="80">
        <v>3131</v>
      </c>
      <c r="I44" s="64">
        <v>12</v>
      </c>
      <c r="J44" s="70">
        <f t="shared" si="0"/>
        <v>6262</v>
      </c>
      <c r="K44" s="70">
        <f t="shared" si="1"/>
        <v>2504.8000000000002</v>
      </c>
      <c r="L44" s="70">
        <f t="shared" si="2"/>
        <v>2504.8000000000002</v>
      </c>
      <c r="M44" s="70">
        <f t="shared" si="3"/>
        <v>1502.8799999999999</v>
      </c>
      <c r="N44" s="70">
        <f t="shared" si="4"/>
        <v>3131</v>
      </c>
      <c r="O44" s="71">
        <f t="shared" si="5"/>
        <v>751.43999999999994</v>
      </c>
      <c r="P44" s="71">
        <f t="shared" si="6"/>
        <v>2880.52</v>
      </c>
      <c r="Q44" s="71">
        <f>H44*0.5</f>
        <v>1565.5</v>
      </c>
      <c r="R44" s="70">
        <f>H44*0.397</f>
        <v>1243.0070000000001</v>
      </c>
    </row>
    <row r="45" spans="1:18" ht="15.75" x14ac:dyDescent="0.25">
      <c r="A45" s="2" t="s">
        <v>113</v>
      </c>
      <c r="B45" s="86"/>
      <c r="C45" s="106"/>
      <c r="D45" s="11" t="s">
        <v>225</v>
      </c>
      <c r="E45" s="11" t="s">
        <v>226</v>
      </c>
      <c r="F45" s="11" t="s">
        <v>227</v>
      </c>
      <c r="G45" s="61" t="s">
        <v>228</v>
      </c>
      <c r="H45" s="80">
        <v>3052</v>
      </c>
      <c r="I45" s="64">
        <v>12</v>
      </c>
      <c r="J45" s="70">
        <f t="shared" si="0"/>
        <v>6104</v>
      </c>
      <c r="K45" s="70">
        <f t="shared" si="1"/>
        <v>2441.6</v>
      </c>
      <c r="L45" s="70">
        <f t="shared" si="2"/>
        <v>2441.6</v>
      </c>
      <c r="M45" s="70">
        <f t="shared" si="3"/>
        <v>1464.96</v>
      </c>
      <c r="N45" s="70">
        <f t="shared" si="4"/>
        <v>3052</v>
      </c>
      <c r="O45" s="71">
        <f t="shared" si="5"/>
        <v>732.48</v>
      </c>
      <c r="P45" s="71">
        <f t="shared" si="6"/>
        <v>2807.84</v>
      </c>
      <c r="Q45" s="71">
        <f>H45*0.5</f>
        <v>1526</v>
      </c>
      <c r="R45" s="70">
        <f>H45*0.397</f>
        <v>1211.644</v>
      </c>
    </row>
    <row r="46" spans="1:18" ht="34.5" thickBot="1" x14ac:dyDescent="0.3">
      <c r="A46" s="4" t="s">
        <v>114</v>
      </c>
      <c r="B46" s="87"/>
      <c r="C46" s="35" t="s">
        <v>135</v>
      </c>
      <c r="D46" s="22" t="s">
        <v>222</v>
      </c>
      <c r="E46" s="54" t="s">
        <v>196</v>
      </c>
      <c r="F46" s="30">
        <v>867980225</v>
      </c>
      <c r="G46" s="25" t="s">
        <v>55</v>
      </c>
      <c r="H46" s="81">
        <v>4186</v>
      </c>
      <c r="I46" s="65">
        <v>12</v>
      </c>
      <c r="J46" s="70">
        <f t="shared" si="0"/>
        <v>8372</v>
      </c>
      <c r="K46" s="70">
        <f t="shared" si="1"/>
        <v>3348.8</v>
      </c>
      <c r="L46" s="70">
        <f t="shared" si="2"/>
        <v>3348.8</v>
      </c>
      <c r="M46" s="70">
        <f t="shared" si="3"/>
        <v>2009.28</v>
      </c>
      <c r="N46" s="70">
        <f t="shared" si="4"/>
        <v>4186</v>
      </c>
      <c r="O46" s="71">
        <f t="shared" si="5"/>
        <v>1004.64</v>
      </c>
      <c r="P46" s="71">
        <f t="shared" si="6"/>
        <v>3851.1200000000003</v>
      </c>
      <c r="Q46" s="71">
        <f>H46*0.5</f>
        <v>2093</v>
      </c>
      <c r="R46" s="70">
        <f>H46*0.397</f>
        <v>1661.8420000000001</v>
      </c>
    </row>
    <row r="47" spans="1:18" ht="15.75" x14ac:dyDescent="0.25">
      <c r="A47" s="5" t="s">
        <v>115</v>
      </c>
      <c r="B47" s="85" t="s">
        <v>57</v>
      </c>
      <c r="C47" s="107" t="s">
        <v>135</v>
      </c>
      <c r="D47" s="97" t="s">
        <v>271</v>
      </c>
      <c r="E47" s="109" t="s">
        <v>196</v>
      </c>
      <c r="F47" s="111">
        <v>867980225</v>
      </c>
      <c r="G47" s="26" t="s">
        <v>5</v>
      </c>
      <c r="H47" s="79">
        <v>4761</v>
      </c>
      <c r="I47" s="66">
        <v>18</v>
      </c>
      <c r="J47" s="70">
        <f t="shared" si="0"/>
        <v>9522</v>
      </c>
      <c r="K47" s="70">
        <f t="shared" si="1"/>
        <v>3808.8</v>
      </c>
      <c r="L47" s="70">
        <f t="shared" si="2"/>
        <v>3808.8</v>
      </c>
      <c r="M47" s="70">
        <f t="shared" si="3"/>
        <v>2285.2799999999997</v>
      </c>
      <c r="N47" s="70">
        <f t="shared" si="4"/>
        <v>4761</v>
      </c>
      <c r="O47" s="71">
        <f t="shared" si="5"/>
        <v>1142.6399999999999</v>
      </c>
      <c r="P47" s="71">
        <f t="shared" si="6"/>
        <v>4380.12</v>
      </c>
      <c r="Q47" s="71">
        <f>H47*0.5</f>
        <v>2380.5</v>
      </c>
      <c r="R47" s="70">
        <f>H47*0.397</f>
        <v>1890.1170000000002</v>
      </c>
    </row>
    <row r="48" spans="1:18" ht="15.75" x14ac:dyDescent="0.25">
      <c r="A48" s="2" t="s">
        <v>116</v>
      </c>
      <c r="B48" s="86"/>
      <c r="C48" s="108"/>
      <c r="D48" s="98"/>
      <c r="E48" s="110"/>
      <c r="F48" s="112"/>
      <c r="G48" s="57" t="s">
        <v>58</v>
      </c>
      <c r="H48" s="80">
        <v>3953</v>
      </c>
      <c r="I48" s="64">
        <v>6</v>
      </c>
      <c r="J48" s="70">
        <f t="shared" si="0"/>
        <v>7906</v>
      </c>
      <c r="K48" s="70">
        <f t="shared" si="1"/>
        <v>3162.4</v>
      </c>
      <c r="L48" s="70">
        <f t="shared" si="2"/>
        <v>3162.4</v>
      </c>
      <c r="M48" s="70">
        <f t="shared" si="3"/>
        <v>1897.4399999999998</v>
      </c>
      <c r="N48" s="70">
        <f t="shared" si="4"/>
        <v>3953</v>
      </c>
      <c r="O48" s="71">
        <f t="shared" si="5"/>
        <v>948.71999999999991</v>
      </c>
      <c r="P48" s="71">
        <f t="shared" si="6"/>
        <v>3636.76</v>
      </c>
      <c r="Q48" s="71">
        <f>H48*0.5</f>
        <v>1976.5</v>
      </c>
      <c r="R48" s="70">
        <f>H48*0.397</f>
        <v>1569.3410000000001</v>
      </c>
    </row>
    <row r="49" spans="1:18" ht="22.5" x14ac:dyDescent="0.25">
      <c r="A49" s="2" t="s">
        <v>117</v>
      </c>
      <c r="B49" s="86"/>
      <c r="C49" s="113" t="s">
        <v>140</v>
      </c>
      <c r="D49" s="10" t="s">
        <v>229</v>
      </c>
      <c r="E49" s="11" t="s">
        <v>230</v>
      </c>
      <c r="F49" s="11" t="s">
        <v>231</v>
      </c>
      <c r="G49" s="55" t="s">
        <v>59</v>
      </c>
      <c r="H49" s="80">
        <v>4195</v>
      </c>
      <c r="I49" s="64">
        <v>10</v>
      </c>
      <c r="J49" s="70">
        <f t="shared" si="0"/>
        <v>8390</v>
      </c>
      <c r="K49" s="70">
        <f t="shared" si="1"/>
        <v>3356</v>
      </c>
      <c r="L49" s="70">
        <f t="shared" si="2"/>
        <v>3356</v>
      </c>
      <c r="M49" s="70">
        <f t="shared" si="3"/>
        <v>2013.6</v>
      </c>
      <c r="N49" s="70">
        <f t="shared" si="4"/>
        <v>4195</v>
      </c>
      <c r="O49" s="71">
        <f t="shared" si="5"/>
        <v>1006.8</v>
      </c>
      <c r="P49" s="71">
        <f t="shared" si="6"/>
        <v>3859.4</v>
      </c>
      <c r="Q49" s="71">
        <f>H49*0.5</f>
        <v>2097.5</v>
      </c>
      <c r="R49" s="70">
        <f>H49*0.397</f>
        <v>1665.4150000000002</v>
      </c>
    </row>
    <row r="50" spans="1:18" ht="22.5" x14ac:dyDescent="0.25">
      <c r="A50" s="2" t="s">
        <v>118</v>
      </c>
      <c r="B50" s="86"/>
      <c r="C50" s="103"/>
      <c r="D50" s="27" t="s">
        <v>141</v>
      </c>
      <c r="E50" s="20" t="s">
        <v>142</v>
      </c>
      <c r="F50" s="20" t="s">
        <v>232</v>
      </c>
      <c r="G50" s="55" t="s">
        <v>60</v>
      </c>
      <c r="H50" s="80">
        <v>2349</v>
      </c>
      <c r="I50" s="64">
        <v>10</v>
      </c>
      <c r="J50" s="70">
        <f t="shared" si="0"/>
        <v>4698</v>
      </c>
      <c r="K50" s="70">
        <f t="shared" si="1"/>
        <v>1879.2</v>
      </c>
      <c r="L50" s="70">
        <f t="shared" si="2"/>
        <v>1879.2</v>
      </c>
      <c r="M50" s="70">
        <f t="shared" si="3"/>
        <v>1127.52</v>
      </c>
      <c r="N50" s="70">
        <f t="shared" si="4"/>
        <v>2349</v>
      </c>
      <c r="O50" s="71">
        <f t="shared" si="5"/>
        <v>563.76</v>
      </c>
      <c r="P50" s="71">
        <f t="shared" si="6"/>
        <v>2161.08</v>
      </c>
      <c r="Q50" s="71">
        <f>H50*0.5</f>
        <v>1174.5</v>
      </c>
      <c r="R50" s="70">
        <f>H50*0.397</f>
        <v>932.553</v>
      </c>
    </row>
    <row r="51" spans="1:18" ht="36.75" customHeight="1" x14ac:dyDescent="0.25">
      <c r="A51" s="2" t="s">
        <v>119</v>
      </c>
      <c r="B51" s="86"/>
      <c r="C51" s="36" t="s">
        <v>233</v>
      </c>
      <c r="D51" s="10" t="s">
        <v>236</v>
      </c>
      <c r="E51" s="20" t="s">
        <v>196</v>
      </c>
      <c r="F51" s="20">
        <v>867980225</v>
      </c>
      <c r="G51" s="55" t="s">
        <v>61</v>
      </c>
      <c r="H51" s="80">
        <v>2616</v>
      </c>
      <c r="I51" s="64">
        <v>10</v>
      </c>
      <c r="J51" s="70">
        <f t="shared" si="0"/>
        <v>5232</v>
      </c>
      <c r="K51" s="70">
        <f t="shared" si="1"/>
        <v>2092.8000000000002</v>
      </c>
      <c r="L51" s="70">
        <f t="shared" si="2"/>
        <v>2092.8000000000002</v>
      </c>
      <c r="M51" s="70">
        <f t="shared" si="3"/>
        <v>1255.68</v>
      </c>
      <c r="N51" s="70">
        <f t="shared" si="4"/>
        <v>2616</v>
      </c>
      <c r="O51" s="71">
        <f t="shared" si="5"/>
        <v>627.84</v>
      </c>
      <c r="P51" s="71">
        <f t="shared" si="6"/>
        <v>2406.7200000000003</v>
      </c>
      <c r="Q51" s="71">
        <f>H51*0.5</f>
        <v>1308</v>
      </c>
      <c r="R51" s="70">
        <f>H51*0.397</f>
        <v>1038.5520000000001</v>
      </c>
    </row>
    <row r="52" spans="1:18" ht="15.75" x14ac:dyDescent="0.25">
      <c r="A52" s="2" t="s">
        <v>120</v>
      </c>
      <c r="B52" s="86"/>
      <c r="C52" s="130" t="s">
        <v>140</v>
      </c>
      <c r="D52" s="136" t="s">
        <v>237</v>
      </c>
      <c r="E52" s="135" t="s">
        <v>238</v>
      </c>
      <c r="F52" s="135" t="s">
        <v>239</v>
      </c>
      <c r="G52" s="55" t="s">
        <v>62</v>
      </c>
      <c r="H52" s="80">
        <v>2906</v>
      </c>
      <c r="I52" s="64">
        <v>3</v>
      </c>
      <c r="J52" s="70">
        <f t="shared" si="0"/>
        <v>5812</v>
      </c>
      <c r="K52" s="70">
        <f t="shared" si="1"/>
        <v>2324.8000000000002</v>
      </c>
      <c r="L52" s="70">
        <f t="shared" si="2"/>
        <v>2324.8000000000002</v>
      </c>
      <c r="M52" s="70">
        <f t="shared" si="3"/>
        <v>1394.8799999999999</v>
      </c>
      <c r="N52" s="70">
        <f t="shared" si="4"/>
        <v>2906</v>
      </c>
      <c r="O52" s="71">
        <f t="shared" si="5"/>
        <v>697.43999999999994</v>
      </c>
      <c r="P52" s="71">
        <f t="shared" si="6"/>
        <v>2673.52</v>
      </c>
      <c r="Q52" s="71">
        <f>H52*0.5</f>
        <v>1453</v>
      </c>
      <c r="R52" s="70">
        <f>H52*0.397</f>
        <v>1153.682</v>
      </c>
    </row>
    <row r="53" spans="1:18" ht="15.75" x14ac:dyDescent="0.25">
      <c r="A53" s="2" t="s">
        <v>121</v>
      </c>
      <c r="B53" s="86"/>
      <c r="C53" s="105"/>
      <c r="D53" s="98"/>
      <c r="E53" s="92"/>
      <c r="F53" s="92"/>
      <c r="G53" s="55" t="s">
        <v>235</v>
      </c>
      <c r="H53" s="80">
        <v>200</v>
      </c>
      <c r="I53" s="64">
        <v>3</v>
      </c>
      <c r="J53" s="70">
        <f t="shared" si="0"/>
        <v>400</v>
      </c>
      <c r="K53" s="70">
        <f t="shared" si="1"/>
        <v>160</v>
      </c>
      <c r="L53" s="70">
        <f t="shared" si="2"/>
        <v>160</v>
      </c>
      <c r="M53" s="70">
        <f t="shared" si="3"/>
        <v>96</v>
      </c>
      <c r="N53" s="70">
        <f t="shared" si="4"/>
        <v>200</v>
      </c>
      <c r="O53" s="71">
        <f t="shared" si="5"/>
        <v>48</v>
      </c>
      <c r="P53" s="71">
        <f t="shared" si="6"/>
        <v>184</v>
      </c>
      <c r="Q53" s="71">
        <f>H53*0.5</f>
        <v>100</v>
      </c>
      <c r="R53" s="70">
        <f>H53*0.397</f>
        <v>79.400000000000006</v>
      </c>
    </row>
    <row r="54" spans="1:18" ht="23.25" thickBot="1" x14ac:dyDescent="0.3">
      <c r="A54" s="3" t="s">
        <v>122</v>
      </c>
      <c r="B54" s="88"/>
      <c r="C54" s="133"/>
      <c r="D54" s="22" t="s">
        <v>240</v>
      </c>
      <c r="E54" s="17" t="s">
        <v>241</v>
      </c>
      <c r="F54" s="22" t="s">
        <v>242</v>
      </c>
      <c r="G54" s="56" t="s">
        <v>234</v>
      </c>
      <c r="H54" s="82">
        <v>3765</v>
      </c>
      <c r="I54" s="67">
        <v>12</v>
      </c>
      <c r="J54" s="70">
        <f t="shared" si="0"/>
        <v>7530</v>
      </c>
      <c r="K54" s="70">
        <f t="shared" si="1"/>
        <v>3012</v>
      </c>
      <c r="L54" s="70">
        <f t="shared" si="2"/>
        <v>3012</v>
      </c>
      <c r="M54" s="70">
        <f t="shared" si="3"/>
        <v>1807.2</v>
      </c>
      <c r="N54" s="70">
        <f t="shared" si="4"/>
        <v>3765</v>
      </c>
      <c r="O54" s="71">
        <f t="shared" si="5"/>
        <v>903.6</v>
      </c>
      <c r="P54" s="71">
        <f t="shared" si="6"/>
        <v>3463.8</v>
      </c>
      <c r="Q54" s="71">
        <f>H54*0.5</f>
        <v>1882.5</v>
      </c>
      <c r="R54" s="70">
        <f>H54*0.397</f>
        <v>1494.7050000000002</v>
      </c>
    </row>
    <row r="55" spans="1:18" ht="15.75" x14ac:dyDescent="0.25">
      <c r="A55" s="5" t="s">
        <v>123</v>
      </c>
      <c r="B55" s="85" t="s">
        <v>63</v>
      </c>
      <c r="C55" s="128" t="s">
        <v>233</v>
      </c>
      <c r="D55" s="138" t="s">
        <v>243</v>
      </c>
      <c r="E55" s="109" t="s">
        <v>244</v>
      </c>
      <c r="F55" s="139" t="s">
        <v>245</v>
      </c>
      <c r="G55" s="26" t="s">
        <v>6</v>
      </c>
      <c r="H55" s="79">
        <v>2450</v>
      </c>
      <c r="I55" s="66">
        <v>5</v>
      </c>
      <c r="J55" s="70">
        <f t="shared" si="0"/>
        <v>4900</v>
      </c>
      <c r="K55" s="70">
        <f t="shared" si="1"/>
        <v>1960</v>
      </c>
      <c r="L55" s="70">
        <f t="shared" si="2"/>
        <v>1960</v>
      </c>
      <c r="M55" s="70">
        <f t="shared" si="3"/>
        <v>1176</v>
      </c>
      <c r="N55" s="70">
        <f t="shared" si="4"/>
        <v>2450</v>
      </c>
      <c r="O55" s="71">
        <f t="shared" si="5"/>
        <v>588</v>
      </c>
      <c r="P55" s="71">
        <f t="shared" si="6"/>
        <v>2254</v>
      </c>
      <c r="Q55" s="71">
        <f>H55*0.5</f>
        <v>1225</v>
      </c>
      <c r="R55" s="70">
        <f>H55*0.397</f>
        <v>972.65000000000009</v>
      </c>
    </row>
    <row r="56" spans="1:18" ht="15.75" x14ac:dyDescent="0.25">
      <c r="A56" s="2" t="s">
        <v>124</v>
      </c>
      <c r="B56" s="86"/>
      <c r="C56" s="137"/>
      <c r="D56" s="138"/>
      <c r="E56" s="139"/>
      <c r="F56" s="139"/>
      <c r="G56" s="55" t="s">
        <v>64</v>
      </c>
      <c r="H56" s="80">
        <v>2354</v>
      </c>
      <c r="I56" s="64">
        <v>5</v>
      </c>
      <c r="J56" s="70">
        <f t="shared" si="0"/>
        <v>4708</v>
      </c>
      <c r="K56" s="70">
        <f t="shared" si="1"/>
        <v>1883.2</v>
      </c>
      <c r="L56" s="70">
        <f t="shared" si="2"/>
        <v>1883.2</v>
      </c>
      <c r="M56" s="70">
        <f t="shared" si="3"/>
        <v>1129.9199999999998</v>
      </c>
      <c r="N56" s="70">
        <f t="shared" si="4"/>
        <v>2354</v>
      </c>
      <c r="O56" s="71">
        <f t="shared" si="5"/>
        <v>564.95999999999992</v>
      </c>
      <c r="P56" s="71">
        <f t="shared" si="6"/>
        <v>2165.6800000000003</v>
      </c>
      <c r="Q56" s="71">
        <f>H56*0.5</f>
        <v>1177</v>
      </c>
      <c r="R56" s="70">
        <f>H56*0.397</f>
        <v>934.53800000000001</v>
      </c>
    </row>
    <row r="57" spans="1:18" ht="15.75" x14ac:dyDescent="0.25">
      <c r="A57" s="2" t="s">
        <v>125</v>
      </c>
      <c r="B57" s="86"/>
      <c r="C57" s="137"/>
      <c r="D57" s="138"/>
      <c r="E57" s="139"/>
      <c r="F57" s="139"/>
      <c r="G57" s="55" t="s">
        <v>65</v>
      </c>
      <c r="H57" s="80">
        <v>65</v>
      </c>
      <c r="I57" s="64">
        <v>5</v>
      </c>
      <c r="J57" s="70">
        <f t="shared" si="0"/>
        <v>130</v>
      </c>
      <c r="K57" s="70">
        <f t="shared" si="1"/>
        <v>52</v>
      </c>
      <c r="L57" s="70">
        <f t="shared" si="2"/>
        <v>52</v>
      </c>
      <c r="M57" s="70">
        <f t="shared" si="3"/>
        <v>31.2</v>
      </c>
      <c r="N57" s="70">
        <f t="shared" si="4"/>
        <v>65</v>
      </c>
      <c r="O57" s="71">
        <f t="shared" si="5"/>
        <v>15.6</v>
      </c>
      <c r="P57" s="71">
        <f t="shared" si="6"/>
        <v>59.800000000000004</v>
      </c>
      <c r="Q57" s="71">
        <f>H57*0.5</f>
        <v>32.5</v>
      </c>
      <c r="R57" s="70">
        <f>H57*0.397</f>
        <v>25.805</v>
      </c>
    </row>
    <row r="58" spans="1:18" ht="15.75" x14ac:dyDescent="0.25">
      <c r="A58" s="2" t="s">
        <v>126</v>
      </c>
      <c r="B58" s="86"/>
      <c r="C58" s="100"/>
      <c r="D58" s="98"/>
      <c r="E58" s="110"/>
      <c r="F58" s="110"/>
      <c r="G58" s="55" t="s">
        <v>66</v>
      </c>
      <c r="H58" s="80">
        <v>222</v>
      </c>
      <c r="I58" s="64">
        <v>5</v>
      </c>
      <c r="J58" s="70">
        <f t="shared" si="0"/>
        <v>444</v>
      </c>
      <c r="K58" s="70">
        <f t="shared" si="1"/>
        <v>177.60000000000002</v>
      </c>
      <c r="L58" s="70">
        <f t="shared" si="2"/>
        <v>177.60000000000002</v>
      </c>
      <c r="M58" s="70">
        <f t="shared" si="3"/>
        <v>106.56</v>
      </c>
      <c r="N58" s="70">
        <f t="shared" si="4"/>
        <v>222</v>
      </c>
      <c r="O58" s="71">
        <f t="shared" si="5"/>
        <v>53.28</v>
      </c>
      <c r="P58" s="71">
        <f t="shared" si="6"/>
        <v>204.24</v>
      </c>
      <c r="Q58" s="71">
        <f>H58*0.5</f>
        <v>111</v>
      </c>
      <c r="R58" s="70">
        <f>H58*0.397</f>
        <v>88.134</v>
      </c>
    </row>
    <row r="59" spans="1:18" ht="23.25" x14ac:dyDescent="0.25">
      <c r="A59" s="2" t="s">
        <v>127</v>
      </c>
      <c r="B59" s="86"/>
      <c r="C59" s="37" t="s">
        <v>154</v>
      </c>
      <c r="D59" s="18" t="s">
        <v>246</v>
      </c>
      <c r="E59" s="14" t="s">
        <v>247</v>
      </c>
      <c r="F59" s="14" t="s">
        <v>248</v>
      </c>
      <c r="G59" s="55" t="s">
        <v>67</v>
      </c>
      <c r="H59" s="80">
        <v>3114</v>
      </c>
      <c r="I59" s="64">
        <v>3</v>
      </c>
      <c r="J59" s="70">
        <f t="shared" si="0"/>
        <v>6228</v>
      </c>
      <c r="K59" s="70">
        <f t="shared" si="1"/>
        <v>2491.2000000000003</v>
      </c>
      <c r="L59" s="70">
        <f t="shared" si="2"/>
        <v>2491.2000000000003</v>
      </c>
      <c r="M59" s="70">
        <f t="shared" si="3"/>
        <v>1494.72</v>
      </c>
      <c r="N59" s="70">
        <f t="shared" si="4"/>
        <v>3114</v>
      </c>
      <c r="O59" s="71">
        <f t="shared" si="5"/>
        <v>747.36</v>
      </c>
      <c r="P59" s="71">
        <f t="shared" si="6"/>
        <v>2864.88</v>
      </c>
      <c r="Q59" s="71">
        <f>H59*0.5</f>
        <v>1557</v>
      </c>
      <c r="R59" s="70">
        <f>H59*0.397</f>
        <v>1236.258</v>
      </c>
    </row>
    <row r="60" spans="1:18" ht="22.5" x14ac:dyDescent="0.25">
      <c r="A60" s="2" t="s">
        <v>128</v>
      </c>
      <c r="B60" s="86"/>
      <c r="C60" s="38" t="s">
        <v>140</v>
      </c>
      <c r="D60" s="11" t="s">
        <v>249</v>
      </c>
      <c r="E60" s="10" t="s">
        <v>267</v>
      </c>
      <c r="F60" s="11" t="s">
        <v>250</v>
      </c>
      <c r="G60" s="55" t="s">
        <v>68</v>
      </c>
      <c r="H60" s="80">
        <v>2433</v>
      </c>
      <c r="I60" s="64">
        <v>3</v>
      </c>
      <c r="J60" s="70">
        <f t="shared" si="0"/>
        <v>4866</v>
      </c>
      <c r="K60" s="70">
        <f t="shared" si="1"/>
        <v>1946.4</v>
      </c>
      <c r="L60" s="70">
        <f t="shared" si="2"/>
        <v>1946.4</v>
      </c>
      <c r="M60" s="70">
        <f t="shared" si="3"/>
        <v>1167.8399999999999</v>
      </c>
      <c r="N60" s="70">
        <f t="shared" si="4"/>
        <v>2433</v>
      </c>
      <c r="O60" s="71">
        <f t="shared" si="5"/>
        <v>583.91999999999996</v>
      </c>
      <c r="P60" s="71">
        <f t="shared" si="6"/>
        <v>2238.36</v>
      </c>
      <c r="Q60" s="71">
        <f>H60*0.5</f>
        <v>1216.5</v>
      </c>
      <c r="R60" s="70">
        <f>H60*0.397</f>
        <v>965.90100000000007</v>
      </c>
    </row>
    <row r="61" spans="1:18" ht="24" thickBot="1" x14ac:dyDescent="0.3">
      <c r="A61" s="3" t="s">
        <v>129</v>
      </c>
      <c r="B61" s="88"/>
      <c r="C61" s="37" t="s">
        <v>154</v>
      </c>
      <c r="D61" s="11" t="s">
        <v>251</v>
      </c>
      <c r="E61" s="12" t="s">
        <v>252</v>
      </c>
      <c r="F61" s="12" t="s">
        <v>253</v>
      </c>
      <c r="G61" s="56" t="s">
        <v>69</v>
      </c>
      <c r="H61" s="82">
        <v>3680</v>
      </c>
      <c r="I61" s="67">
        <v>3</v>
      </c>
      <c r="J61" s="70">
        <f t="shared" si="0"/>
        <v>7360</v>
      </c>
      <c r="K61" s="70">
        <f t="shared" si="1"/>
        <v>2944</v>
      </c>
      <c r="L61" s="70">
        <f t="shared" si="2"/>
        <v>2944</v>
      </c>
      <c r="M61" s="70">
        <f t="shared" si="3"/>
        <v>1766.3999999999999</v>
      </c>
      <c r="N61" s="70">
        <f t="shared" si="4"/>
        <v>3680</v>
      </c>
      <c r="O61" s="71">
        <f t="shared" si="5"/>
        <v>883.19999999999993</v>
      </c>
      <c r="P61" s="71">
        <f t="shared" si="6"/>
        <v>3385.6000000000004</v>
      </c>
      <c r="Q61" s="71">
        <f>H61*0.5</f>
        <v>1840</v>
      </c>
      <c r="R61" s="70">
        <f>H61*0.397</f>
        <v>1460.96</v>
      </c>
    </row>
    <row r="62" spans="1:18" ht="15.75" x14ac:dyDescent="0.25">
      <c r="A62" s="5" t="s">
        <v>130</v>
      </c>
      <c r="B62" s="85" t="s">
        <v>70</v>
      </c>
      <c r="C62" s="104" t="s">
        <v>140</v>
      </c>
      <c r="D62" s="11" t="s">
        <v>254</v>
      </c>
      <c r="E62" s="11" t="s">
        <v>255</v>
      </c>
      <c r="F62" s="11" t="s">
        <v>256</v>
      </c>
      <c r="G62" s="26" t="s">
        <v>72</v>
      </c>
      <c r="H62" s="79">
        <v>4146</v>
      </c>
      <c r="I62" s="66">
        <v>3</v>
      </c>
      <c r="J62" s="70">
        <f t="shared" si="0"/>
        <v>8292</v>
      </c>
      <c r="K62" s="70">
        <f t="shared" si="1"/>
        <v>3316.8</v>
      </c>
      <c r="L62" s="70">
        <f t="shared" si="2"/>
        <v>3316.8</v>
      </c>
      <c r="M62" s="70">
        <f t="shared" si="3"/>
        <v>1990.08</v>
      </c>
      <c r="N62" s="70">
        <f t="shared" si="4"/>
        <v>4146</v>
      </c>
      <c r="O62" s="71">
        <f t="shared" si="5"/>
        <v>995.04</v>
      </c>
      <c r="P62" s="71">
        <f t="shared" si="6"/>
        <v>3814.32</v>
      </c>
      <c r="Q62" s="71">
        <f>H62*0.5</f>
        <v>2073</v>
      </c>
      <c r="R62" s="70">
        <f>H62*0.397</f>
        <v>1645.962</v>
      </c>
    </row>
    <row r="63" spans="1:18" ht="22.5" x14ac:dyDescent="0.25">
      <c r="A63" s="2" t="s">
        <v>131</v>
      </c>
      <c r="B63" s="86"/>
      <c r="C63" s="105"/>
      <c r="D63" s="135" t="s">
        <v>257</v>
      </c>
      <c r="E63" s="10" t="s">
        <v>258</v>
      </c>
      <c r="F63" s="11" t="s">
        <v>259</v>
      </c>
      <c r="G63" s="55" t="s">
        <v>73</v>
      </c>
      <c r="H63" s="80">
        <v>2350</v>
      </c>
      <c r="I63" s="64">
        <v>4</v>
      </c>
      <c r="J63" s="70">
        <f t="shared" si="0"/>
        <v>4700</v>
      </c>
      <c r="K63" s="70">
        <f t="shared" si="1"/>
        <v>1880</v>
      </c>
      <c r="L63" s="70">
        <f t="shared" si="2"/>
        <v>1880</v>
      </c>
      <c r="M63" s="70">
        <f t="shared" si="3"/>
        <v>1128</v>
      </c>
      <c r="N63" s="70">
        <f t="shared" si="4"/>
        <v>2350</v>
      </c>
      <c r="O63" s="71">
        <f t="shared" si="5"/>
        <v>564</v>
      </c>
      <c r="P63" s="71">
        <f t="shared" si="6"/>
        <v>2162</v>
      </c>
      <c r="Q63" s="71">
        <f>H63*0.5</f>
        <v>1175</v>
      </c>
      <c r="R63" s="70">
        <f>H63*0.397</f>
        <v>932.95</v>
      </c>
    </row>
    <row r="64" spans="1:18" ht="15.75" x14ac:dyDescent="0.25">
      <c r="A64" s="2" t="s">
        <v>132</v>
      </c>
      <c r="B64" s="86"/>
      <c r="C64" s="105"/>
      <c r="D64" s="92"/>
      <c r="E64" s="11" t="s">
        <v>260</v>
      </c>
      <c r="F64" s="11" t="s">
        <v>261</v>
      </c>
      <c r="G64" s="55" t="s">
        <v>71</v>
      </c>
      <c r="H64" s="80">
        <v>770</v>
      </c>
      <c r="I64" s="64">
        <v>4</v>
      </c>
      <c r="J64" s="70">
        <f t="shared" si="0"/>
        <v>1540</v>
      </c>
      <c r="K64" s="70">
        <f t="shared" si="1"/>
        <v>616</v>
      </c>
      <c r="L64" s="70">
        <f t="shared" si="2"/>
        <v>616</v>
      </c>
      <c r="M64" s="70">
        <f t="shared" si="3"/>
        <v>369.59999999999997</v>
      </c>
      <c r="N64" s="70">
        <f t="shared" si="4"/>
        <v>770</v>
      </c>
      <c r="O64" s="71">
        <f t="shared" si="5"/>
        <v>184.79999999999998</v>
      </c>
      <c r="P64" s="71">
        <f t="shared" si="6"/>
        <v>708.4</v>
      </c>
      <c r="Q64" s="71">
        <f>H64*0.5</f>
        <v>385</v>
      </c>
      <c r="R64" s="70">
        <f>H64*0.397</f>
        <v>305.69</v>
      </c>
    </row>
    <row r="65" spans="1:18" ht="16.5" thickBot="1" x14ac:dyDescent="0.3">
      <c r="A65" s="3" t="s">
        <v>133</v>
      </c>
      <c r="B65" s="88"/>
      <c r="C65" s="133"/>
      <c r="D65" s="17" t="s">
        <v>262</v>
      </c>
      <c r="E65" s="17" t="s">
        <v>263</v>
      </c>
      <c r="F65" s="68">
        <v>860611560</v>
      </c>
      <c r="G65" s="62" t="s">
        <v>74</v>
      </c>
      <c r="H65" s="82">
        <v>2888</v>
      </c>
      <c r="I65" s="67">
        <v>4</v>
      </c>
      <c r="J65" s="70">
        <f t="shared" si="0"/>
        <v>5776</v>
      </c>
      <c r="K65" s="70">
        <f t="shared" si="1"/>
        <v>2310.4</v>
      </c>
      <c r="L65" s="70">
        <f t="shared" si="2"/>
        <v>2310.4</v>
      </c>
      <c r="M65" s="70">
        <f t="shared" si="3"/>
        <v>1386.24</v>
      </c>
      <c r="N65" s="70">
        <f t="shared" si="4"/>
        <v>2888</v>
      </c>
      <c r="O65" s="71">
        <f t="shared" si="5"/>
        <v>693.12</v>
      </c>
      <c r="P65" s="71">
        <f t="shared" si="6"/>
        <v>2656.96</v>
      </c>
      <c r="Q65" s="71">
        <f>H65*0.5</f>
        <v>1444</v>
      </c>
      <c r="R65" s="70">
        <f>H65*0.397</f>
        <v>1146.5360000000001</v>
      </c>
    </row>
    <row r="66" spans="1:18" ht="16.5" thickBot="1" x14ac:dyDescent="0.3">
      <c r="G66" s="6" t="s">
        <v>9</v>
      </c>
      <c r="H66" s="69">
        <f>SUM(H6:H65)</f>
        <v>168644</v>
      </c>
      <c r="J66" s="72">
        <f t="shared" ref="J66:R66" si="7">SUM(J6:J65)</f>
        <v>337288</v>
      </c>
      <c r="K66" s="73">
        <f t="shared" si="7"/>
        <v>134915.20000000001</v>
      </c>
      <c r="L66" s="73">
        <f t="shared" si="7"/>
        <v>134915.20000000001</v>
      </c>
      <c r="M66" s="72">
        <f t="shared" si="7"/>
        <v>80949.119999999995</v>
      </c>
      <c r="N66" s="73">
        <f t="shared" si="7"/>
        <v>168644</v>
      </c>
      <c r="O66" s="72">
        <f t="shared" si="7"/>
        <v>40474.559999999998</v>
      </c>
      <c r="P66" s="72">
        <f t="shared" ref="P66" si="8">SUM(P6:P65)</f>
        <v>155152.47999999992</v>
      </c>
      <c r="Q66" s="72">
        <f t="shared" ref="Q66" si="9">SUM(Q6:Q65)</f>
        <v>84322</v>
      </c>
      <c r="R66" s="74">
        <f t="shared" si="7"/>
        <v>66951.668000000005</v>
      </c>
    </row>
  </sheetData>
  <mergeCells count="51">
    <mergeCell ref="C62:C65"/>
    <mergeCell ref="D63:D64"/>
    <mergeCell ref="D52:D53"/>
    <mergeCell ref="E52:E53"/>
    <mergeCell ref="F52:F53"/>
    <mergeCell ref="C52:C54"/>
    <mergeCell ref="C55:C58"/>
    <mergeCell ref="D55:D58"/>
    <mergeCell ref="E55:E58"/>
    <mergeCell ref="F55:F58"/>
    <mergeCell ref="L1:N1"/>
    <mergeCell ref="C20:C21"/>
    <mergeCell ref="C22:C24"/>
    <mergeCell ref="C28:C29"/>
    <mergeCell ref="D31:D32"/>
    <mergeCell ref="C31:C32"/>
    <mergeCell ref="C10:C13"/>
    <mergeCell ref="E6:E9"/>
    <mergeCell ref="F6:F9"/>
    <mergeCell ref="B62:B65"/>
    <mergeCell ref="A2:R2"/>
    <mergeCell ref="B6:B13"/>
    <mergeCell ref="J3:R3"/>
    <mergeCell ref="A5:G5"/>
    <mergeCell ref="I5:R5"/>
    <mergeCell ref="B14:B19"/>
    <mergeCell ref="B20:B25"/>
    <mergeCell ref="B26:B30"/>
    <mergeCell ref="B31:B35"/>
    <mergeCell ref="B36:B42"/>
    <mergeCell ref="C6:C9"/>
    <mergeCell ref="D6:D9"/>
    <mergeCell ref="C14:C15"/>
    <mergeCell ref="D14:D15"/>
    <mergeCell ref="E14:E15"/>
    <mergeCell ref="B43:B46"/>
    <mergeCell ref="B47:B54"/>
    <mergeCell ref="B55:B61"/>
    <mergeCell ref="F14:F15"/>
    <mergeCell ref="D26:D27"/>
    <mergeCell ref="C26:C27"/>
    <mergeCell ref="E26:E27"/>
    <mergeCell ref="F26:F27"/>
    <mergeCell ref="C34:C35"/>
    <mergeCell ref="C36:C41"/>
    <mergeCell ref="C43:C45"/>
    <mergeCell ref="C47:C48"/>
    <mergeCell ref="D47:D48"/>
    <mergeCell ref="E47:E48"/>
    <mergeCell ref="F47:F48"/>
    <mergeCell ref="C49:C5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Zizienė</dc:creator>
  <cp:lastModifiedBy>Gintarė Zizienė</cp:lastModifiedBy>
  <cp:lastPrinted>2017-04-20T08:21:38Z</cp:lastPrinted>
  <dcterms:created xsi:type="dcterms:W3CDTF">2016-09-16T06:33:58Z</dcterms:created>
  <dcterms:modified xsi:type="dcterms:W3CDTF">2017-04-20T08:26:55Z</dcterms:modified>
</cp:coreProperties>
</file>