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Y:\Agenturos padaliniai\PVS\Bendra informacija\Skurdo programa\TIEKIMO GRAFIKAI\"/>
    </mc:Choice>
  </mc:AlternateContent>
  <bookViews>
    <workbookView xWindow="0" yWindow="0" windowWidth="19170" windowHeight="7680"/>
  </bookViews>
  <sheets>
    <sheet name="Sheet1" sheetId="1" r:id="rId1"/>
  </sheets>
  <definedNames>
    <definedName name="_xlnm._FilterDatabase" localSheetId="0" hidden="1">Sheet1!$A$6:$P$66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" i="1"/>
  <c r="M66" i="1" l="1"/>
  <c r="O66" i="1"/>
  <c r="P66" i="1"/>
  <c r="J66" i="1"/>
  <c r="N66" i="1"/>
  <c r="K66" i="1"/>
  <c r="L66" i="1"/>
</calcChain>
</file>

<file path=xl/sharedStrings.xml><?xml version="1.0" encoding="utf-8"?>
<sst xmlns="http://schemas.openxmlformats.org/spreadsheetml/2006/main" count="319" uniqueCount="280">
  <si>
    <t>Eil. Nr.</t>
  </si>
  <si>
    <t>Partneris</t>
  </si>
  <si>
    <t>Sandėlio adresas</t>
  </si>
  <si>
    <t>Telefonas</t>
  </si>
  <si>
    <t>Paramos gavėjų skaičius</t>
  </si>
  <si>
    <t>Kauno m.</t>
  </si>
  <si>
    <t>Klaipėdos m.</t>
  </si>
  <si>
    <t>Panevėžio m.</t>
  </si>
  <si>
    <t>Šiaulių m.</t>
  </si>
  <si>
    <t>Iš viso:</t>
  </si>
  <si>
    <t>Alytaus m.</t>
  </si>
  <si>
    <t>Apskritis</t>
  </si>
  <si>
    <t>Savivaldybė</t>
  </si>
  <si>
    <t>Kontaktinis asmuo</t>
  </si>
  <si>
    <t>Pristatymo data</t>
  </si>
  <si>
    <t xml:space="preserve">Vilniaus m. </t>
  </si>
  <si>
    <t>Vilniaus raj.</t>
  </si>
  <si>
    <t>Šalčininkų raj.</t>
  </si>
  <si>
    <t>Širvintų raj.</t>
  </si>
  <si>
    <t>Švenčionių raj.</t>
  </si>
  <si>
    <t>Trakų raj.</t>
  </si>
  <si>
    <t>Ukmergės raj.</t>
  </si>
  <si>
    <t>Vilniaus</t>
  </si>
  <si>
    <t>Biržų raj.</t>
  </si>
  <si>
    <t>Kupiškio raj.</t>
  </si>
  <si>
    <t>Panevėžio raj.</t>
  </si>
  <si>
    <t>Pasvalio raj.</t>
  </si>
  <si>
    <t>Rokiškio raj.</t>
  </si>
  <si>
    <t xml:space="preserve">Panevėžio </t>
  </si>
  <si>
    <t>Visagino</t>
  </si>
  <si>
    <t>Utenos raj.</t>
  </si>
  <si>
    <t>Anykščių  raj.</t>
  </si>
  <si>
    <t>Ignalinos  raj.</t>
  </si>
  <si>
    <t xml:space="preserve"> Molėtų  raj.</t>
  </si>
  <si>
    <t>Zarasų  raj.</t>
  </si>
  <si>
    <t>Utenos</t>
  </si>
  <si>
    <t>Druskininkų</t>
  </si>
  <si>
    <t>Alytaus raj.</t>
  </si>
  <si>
    <t>Varėnos raj.</t>
  </si>
  <si>
    <t>Lazdijų raj.</t>
  </si>
  <si>
    <t>Alytaus</t>
  </si>
  <si>
    <t>Kalvarijos</t>
  </si>
  <si>
    <t>Vilkaviškio raj.</t>
  </si>
  <si>
    <t>Šakių raj.</t>
  </si>
  <si>
    <t>Marijampolės</t>
  </si>
  <si>
    <t>Šiaulių</t>
  </si>
  <si>
    <t xml:space="preserve">Akmenės raj. </t>
  </si>
  <si>
    <t xml:space="preserve">Joniškio raj. </t>
  </si>
  <si>
    <t xml:space="preserve">Kelmės raj. </t>
  </si>
  <si>
    <t xml:space="preserve"> Pakruojo raj. </t>
  </si>
  <si>
    <t xml:space="preserve">Radviliškio raj. </t>
  </si>
  <si>
    <t xml:space="preserve">Šiaulių raj. </t>
  </si>
  <si>
    <t>Tauragės</t>
  </si>
  <si>
    <t>Pagėgių</t>
  </si>
  <si>
    <t>Jurbarko raj.</t>
  </si>
  <si>
    <t>Tauragės raj.</t>
  </si>
  <si>
    <t>Dalinami produktai (kg)</t>
  </si>
  <si>
    <t>Kauno</t>
  </si>
  <si>
    <t>Kauno raj.</t>
  </si>
  <si>
    <t xml:space="preserve"> Kėdainių  raj.</t>
  </si>
  <si>
    <t>Kaišiadorių raj.</t>
  </si>
  <si>
    <t>Jonavos raj.</t>
  </si>
  <si>
    <t>Klaipėdos</t>
  </si>
  <si>
    <t>Klaipėdos raj.</t>
  </si>
  <si>
    <t>Neringos m.</t>
  </si>
  <si>
    <t xml:space="preserve"> Palangos m.</t>
  </si>
  <si>
    <t>Kretingos raj.</t>
  </si>
  <si>
    <t>Skuodo raj.</t>
  </si>
  <si>
    <t>Šilutės raj.</t>
  </si>
  <si>
    <t>Telšių</t>
  </si>
  <si>
    <t>Rietavo</t>
  </si>
  <si>
    <t xml:space="preserve">Mažeikių raj. </t>
  </si>
  <si>
    <t xml:space="preserve"> Plungės raj.</t>
  </si>
  <si>
    <t>Telšių raj.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</si>
  <si>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</si>
  <si>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</si>
  <si>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</si>
  <si>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</si>
  <si>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</si>
  <si>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</si>
  <si>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</si>
  <si>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</si>
  <si>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</si>
  <si>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</si>
  <si>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</si>
  <si>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</si>
  <si>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</si>
  <si>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</si>
  <si>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</si>
  <si>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</si>
  <si>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</si>
  <si>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</si>
  <si>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</si>
  <si>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</si>
  <si>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</si>
  <si>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</si>
  <si>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</si>
  <si>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</si>
  <si>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</si>
  <si>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</si>
  <si>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</si>
  <si>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</si>
  <si>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</si>
  <si>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</si>
  <si>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</si>
  <si>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</si>
  <si>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</si>
  <si>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</si>
  <si>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</si>
  <si>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</si>
  <si>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</si>
  <si>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</si>
  <si>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</si>
  <si>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</si>
  <si>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</si>
  <si>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</si>
  <si>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</si>
  <si>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</si>
  <si>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</si>
  <si>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</si>
  <si>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</si>
  <si>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</si>
  <si>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</si>
  <si>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</si>
  <si>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</si>
  <si>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</si>
  <si>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</si>
  <si>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</si>
  <si>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</si>
  <si>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</si>
  <si>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</si>
  <si>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</si>
  <si>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</si>
  <si>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Makaronai</t>
  </si>
  <si>
    <t>Grikių kruopos</t>
  </si>
  <si>
    <t>Kiaulienos konservai</t>
  </si>
  <si>
    <t>Konservuota daržovių sriuba</t>
  </si>
  <si>
    <t>Konservuotos pupelės</t>
  </si>
  <si>
    <t>Avižiniai sausainiai</t>
  </si>
  <si>
    <t>Greito paruošimo avižų košė</t>
  </si>
  <si>
    <t>Labdaros ir paramos fondas ,,Maisto bankas"</t>
  </si>
  <si>
    <t xml:space="preserve">Elektrėnų </t>
  </si>
  <si>
    <t>Vytenio g. 54, Vilnius</t>
  </si>
  <si>
    <t>Dovilė Kovalskytė</t>
  </si>
  <si>
    <t>8 675 16512</t>
  </si>
  <si>
    <t>Dalina savarankiškai</t>
  </si>
  <si>
    <t>Vytauto Didžiojo g. 114, Kaišiadorys</t>
  </si>
  <si>
    <t>Janina Kuliukevičienė</t>
  </si>
  <si>
    <t>Slėnio g. 9A, Švenčionėliai</t>
  </si>
  <si>
    <t>Evaldas Semėnas</t>
  </si>
  <si>
    <t>8 686 96974</t>
  </si>
  <si>
    <t>Tartoko k., Šalčininkų r.</t>
  </si>
  <si>
    <t>Tadeuš Romanovskij, Ana Buržinska</t>
  </si>
  <si>
    <t>Kauno g. 63, Ukmergė</t>
  </si>
  <si>
    <t>Laima Pliukštienė</t>
  </si>
  <si>
    <t>8 686 43168</t>
  </si>
  <si>
    <t>Kranto g. 36, Panevėžys</t>
  </si>
  <si>
    <t>Asta Čeponienė</t>
  </si>
  <si>
    <t xml:space="preserve"> Tiekimo g. 4, Biržai</t>
  </si>
  <si>
    <t>Lietuvos Raudonojo kryžiaus draugija</t>
  </si>
  <si>
    <t>Pramonės g. 31, Alytus</t>
  </si>
  <si>
    <t>Aldona Turauskytė</t>
  </si>
  <si>
    <t>8 620 10150</t>
  </si>
  <si>
    <t xml:space="preserve">A.Purėno g. 5, Kupiškis </t>
  </si>
  <si>
    <t xml:space="preserve"> Vijoleta Puidokienė </t>
  </si>
  <si>
    <t>8 611 50566</t>
  </si>
  <si>
    <t>Jolanta Zajarskienė</t>
  </si>
  <si>
    <t>8 682 46914</t>
  </si>
  <si>
    <t>Regina Sketerskienė</t>
  </si>
  <si>
    <t>8 614 86481</t>
  </si>
  <si>
    <t>Žemdirbių g. 21, Utena</t>
  </si>
  <si>
    <t>Birutė Šatkauskienė</t>
  </si>
  <si>
    <t>8 612 41889</t>
  </si>
  <si>
    <t>Vilties g. 24, Anykščiai</t>
  </si>
  <si>
    <t>Rasa Palevičienė</t>
  </si>
  <si>
    <t>8 610 39314</t>
  </si>
  <si>
    <t xml:space="preserve"> 8 674 08960,                               8 346 60156</t>
  </si>
  <si>
    <t xml:space="preserve">8 380 51549,                                8 380 30173 </t>
  </si>
  <si>
    <t>Gaveikėnų k., Ignalinos r.</t>
  </si>
  <si>
    <t>Rasa Graznovienė</t>
  </si>
  <si>
    <t>8 611 04311</t>
  </si>
  <si>
    <t>Statybininkų g. 8, Molėtai</t>
  </si>
  <si>
    <t>Ramutė Prankienė</t>
  </si>
  <si>
    <t>8 383 51105;                                       8 671 86898</t>
  </si>
  <si>
    <t>Palaukės g. 21, Zarasai</t>
  </si>
  <si>
    <t>Taikos pr. 15 D, Visaginas</t>
  </si>
  <si>
    <t>Marija Korkut</t>
  </si>
  <si>
    <t>8 652 98773</t>
  </si>
  <si>
    <t>Gardino g. 55, Druskininkai</t>
  </si>
  <si>
    <t>Ežero g. 9, Lazdijai</t>
  </si>
  <si>
    <t>Gitana Juškauskienė</t>
  </si>
  <si>
    <t>8 318 66150; 8 682 05462</t>
  </si>
  <si>
    <t>Marijampolės krašto samariečių bendrija</t>
  </si>
  <si>
    <t>P. Armino g. 65, Marijampolė</t>
  </si>
  <si>
    <t xml:space="preserve"> Kazlų Rūdos</t>
  </si>
  <si>
    <t>Loreta Drandžiliauskienė</t>
  </si>
  <si>
    <t>8 688 94458</t>
  </si>
  <si>
    <t>Kampiškių k., Alšėnų sen., Kauno r.</t>
  </si>
  <si>
    <t>Reda Kneizevičienė</t>
  </si>
  <si>
    <t>8 611 21453</t>
  </si>
  <si>
    <t>Beržų g. 28, Šakiai</t>
  </si>
  <si>
    <t>Laura Urbonavičiūtė</t>
  </si>
  <si>
    <t>8 679 80225</t>
  </si>
  <si>
    <t>S. Nėries g. 66 F, Vilkaviškis</t>
  </si>
  <si>
    <t>Stipirkių g. 2, Stipirkių k., N. Akmenės r.</t>
  </si>
  <si>
    <t>Nijolė Tautkienė</t>
  </si>
  <si>
    <t>8 425 34502</t>
  </si>
  <si>
    <t>Turgaus g. 10, Joniškis</t>
  </si>
  <si>
    <t>Živilė Bidlauskienė</t>
  </si>
  <si>
    <t>8 614 55848</t>
  </si>
  <si>
    <t>Raseinių g. 66, Kelmė</t>
  </si>
  <si>
    <t>Almonas Gerbenis</t>
  </si>
  <si>
    <t>8 686 53454</t>
  </si>
  <si>
    <t>Ryto g. 10, Pakruojis</t>
  </si>
  <si>
    <t xml:space="preserve">Antanas Gasperavičius </t>
  </si>
  <si>
    <t>8 643 85073</t>
  </si>
  <si>
    <t>Dariaus ir Girėno g. 117, Radviliškis</t>
  </si>
  <si>
    <t>Alma Dalidonienė, Lina Ananjevienė</t>
  </si>
  <si>
    <t>8 422 69053; 8 609 42767</t>
  </si>
  <si>
    <t>Gamybos g. 14A, Šiauliai</t>
  </si>
  <si>
    <t>Vida Lenkauskienė</t>
  </si>
  <si>
    <t>8 415 96663</t>
  </si>
  <si>
    <t>Rudės g. 25, Šiauliai</t>
  </si>
  <si>
    <t>Lauryna Palekienė</t>
  </si>
  <si>
    <t>8 684 66536</t>
  </si>
  <si>
    <t>Geležinkelio g. 11, Pagėgiai</t>
  </si>
  <si>
    <t>Kristina Žilytė Komskienė</t>
  </si>
  <si>
    <t>8 655 94573; 8 65553490</t>
  </si>
  <si>
    <t>Paberžių g. 14, Tauragė</t>
  </si>
  <si>
    <t>Edvardas Skausmenis</t>
  </si>
  <si>
    <t xml:space="preserve"> 8 699 52302</t>
  </si>
  <si>
    <t>Draugystės g. 9, Šilalė</t>
  </si>
  <si>
    <t xml:space="preserve">Estera Andriušienė </t>
  </si>
  <si>
    <t>8 449 76133; 8 647 58955</t>
  </si>
  <si>
    <t>Šilalės  raj.</t>
  </si>
  <si>
    <t>J. Basanavičiaus g. 89 C, Kėdainiai</t>
  </si>
  <si>
    <t xml:space="preserve">Egidijus Vičiūnas </t>
  </si>
  <si>
    <t>8 630 06558</t>
  </si>
  <si>
    <t xml:space="preserve"> 8 674 08960, 8 346 60156</t>
  </si>
  <si>
    <t>Labdaros ir paramos fondas ,,Maisto bankas</t>
  </si>
  <si>
    <t xml:space="preserve"> Raseinių raj.</t>
  </si>
  <si>
    <t>Birštono</t>
  </si>
  <si>
    <t>Rambyno g. 21, Jonava</t>
  </si>
  <si>
    <t>Plento g. 39, Naraukelio k., Prienų r.</t>
  </si>
  <si>
    <t>Nijolė Masevič</t>
  </si>
  <si>
    <t>8 686 84028</t>
  </si>
  <si>
    <t>Vytauto Didžiojo g. 5A, Raseiniai</t>
  </si>
  <si>
    <t>Viktorija Margevičienė</t>
  </si>
  <si>
    <t>8 614 49127</t>
  </si>
  <si>
    <t>Sandėlių g. 56, Klaipėda</t>
  </si>
  <si>
    <t>Raimondas Danupas</t>
  </si>
  <si>
    <t>8 673 96563</t>
  </si>
  <si>
    <t>Tiekėjų g. 41, Kretinga</t>
  </si>
  <si>
    <t>Roma Varnelienė</t>
  </si>
  <si>
    <t>8 698 49987</t>
  </si>
  <si>
    <t>Mokyklos g. 3, Skuodas</t>
  </si>
  <si>
    <t>8 614 36093, 8 686 87047</t>
  </si>
  <si>
    <t>Žuvų g. 1, Šilutė</t>
  </si>
  <si>
    <t>Stefa, Stasė Jusaitienė</t>
  </si>
  <si>
    <t>8 652 32040</t>
  </si>
  <si>
    <t>Gamyklos g. 45 C, Mažeikiai</t>
  </si>
  <si>
    <t>Paulius Giedra</t>
  </si>
  <si>
    <t>8 443 90144, 8 698 14343</t>
  </si>
  <si>
    <t>Stoties g. 21, Plungė</t>
  </si>
  <si>
    <t>Monika Šiaulytė; Zigmas Pečiulis</t>
  </si>
  <si>
    <t>8 675 34705; 8 612 11957</t>
  </si>
  <si>
    <t>Zigmas Pečiulis</t>
  </si>
  <si>
    <t>8 612 11957</t>
  </si>
  <si>
    <t>Rambyno g. 24, Telšiai</t>
  </si>
  <si>
    <t>Aušra Gustienė</t>
  </si>
  <si>
    <t>2017 M. VASARIO MĖN. PRODUKTŲ DALINIMO GRAFIKAS</t>
  </si>
  <si>
    <t xml:space="preserve">Ana Jezerskienė </t>
  </si>
  <si>
    <t>8 385 30738, 861555670</t>
  </si>
  <si>
    <t>Vilniaus g. 18, Pasvalio vienkiemių k, Pasvalio r.</t>
  </si>
  <si>
    <t>Vilma Simutienė, Audronė Pargaliauskienė</t>
  </si>
  <si>
    <t>Respublikos g.113, Rokiškis</t>
  </si>
  <si>
    <t xml:space="preserve">Lilija Kalinauskiene </t>
  </si>
  <si>
    <t>Geležinkelio g.45 A, Varėna</t>
  </si>
  <si>
    <t>Techninkos g. 18 F, Kaunas</t>
  </si>
  <si>
    <t>Prienų raj.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</si>
</sst>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52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4" xfId="0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3" borderId="5" xfId="0" applyFill="1" applyBorder="1" applyAlignment="1">
      <alignment wrapText="1"/>
    </xf>
    <xf numFmtId="0" fontId="1" fillId="0" borderId="1" xfId="0" applyFont="1" applyFill="1" applyBorder="1"/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3" borderId="24" xfId="0" applyFill="1" applyBorder="1"/>
    <xf numFmtId="0" fontId="0" fillId="3" borderId="6" xfId="0" applyFill="1" applyBorder="1" applyAlignment="1">
      <alignment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wrapText="1"/>
    </xf>
    <xf numFmtId="0" fontId="4" fillId="0" borderId="32" xfId="0" applyFont="1" applyBorder="1"/>
    <xf numFmtId="0" fontId="4" fillId="0" borderId="41" xfId="0" applyFont="1" applyBorder="1"/>
    <xf numFmtId="0" fontId="6" fillId="0" borderId="25" xfId="0" applyFont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vertical="center"/>
    </xf>
    <xf numFmtId="0" fontId="6" fillId="7" borderId="33" xfId="0" applyFont="1" applyFill="1" applyBorder="1" applyAlignment="1">
      <alignment wrapText="1"/>
    </xf>
    <xf numFmtId="0" fontId="5" fillId="5" borderId="38" xfId="0" applyFont="1" applyFill="1" applyBorder="1"/>
    <xf numFmtId="0" fontId="6" fillId="6" borderId="38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wrapText="1"/>
    </xf>
    <xf numFmtId="0" fontId="6" fillId="7" borderId="37" xfId="0" applyFont="1" applyFill="1" applyBorder="1" applyAlignment="1">
      <alignment wrapText="1"/>
    </xf>
    <xf numFmtId="0" fontId="5" fillId="5" borderId="37" xfId="0" applyFont="1" applyFill="1" applyBorder="1"/>
    <xf numFmtId="0" fontId="7" fillId="0" borderId="30" xfId="0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2" fontId="7" fillId="0" borderId="42" xfId="0" applyNumberFormat="1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wrapText="1"/>
    </xf>
    <xf numFmtId="0" fontId="6" fillId="7" borderId="1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30" xfId="0" applyFont="1" applyBorder="1"/>
    <xf numFmtId="0" fontId="4" fillId="0" borderId="42" xfId="0" applyFont="1" applyBorder="1"/>
    <xf numFmtId="0" fontId="4" fillId="0" borderId="30" xfId="0" applyFont="1" applyFill="1" applyBorder="1"/>
    <xf numFmtId="0" fontId="4" fillId="0" borderId="32" xfId="0" applyFont="1" applyFill="1" applyBorder="1"/>
    <xf numFmtId="0" fontId="4" fillId="0" borderId="41" xfId="0" applyFont="1" applyFill="1" applyBorder="1"/>
    <xf numFmtId="0" fontId="4" fillId="0" borderId="42" xfId="0" applyFont="1" applyFill="1" applyBorder="1"/>
    <xf numFmtId="0" fontId="4" fillId="0" borderId="0" xfId="0" applyFont="1"/>
    <xf numFmtId="0" fontId="4" fillId="0" borderId="38" xfId="0" applyFont="1" applyBorder="1"/>
    <xf numFmtId="0" fontId="8" fillId="5" borderId="2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4" fillId="0" borderId="4" xfId="0" applyFont="1" applyBorder="1"/>
    <xf numFmtId="0" fontId="1" fillId="3" borderId="28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1" fillId="3" borderId="34" xfId="0" applyFont="1" applyFill="1" applyBorder="1"/>
    <xf numFmtId="2" fontId="0" fillId="0" borderId="12" xfId="0" applyNumberFormat="1" applyBorder="1"/>
    <xf numFmtId="2" fontId="0" fillId="0" borderId="12" xfId="0" applyNumberFormat="1" applyBorder="1" applyAlignment="1">
      <alignment wrapText="1"/>
    </xf>
    <xf numFmtId="2" fontId="1" fillId="0" borderId="4" xfId="0" applyNumberFormat="1" applyFont="1" applyBorder="1"/>
    <xf numFmtId="2" fontId="1" fillId="0" borderId="3" xfId="0" applyNumberFormat="1" applyFont="1" applyBorder="1"/>
    <xf numFmtId="2" fontId="1" fillId="0" borderId="2" xfId="0" applyNumberFormat="1" applyFont="1" applyBorder="1"/>
    <xf numFmtId="0" fontId="9" fillId="0" borderId="2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2" fontId="10" fillId="0" borderId="26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10" fillId="0" borderId="43" xfId="0" applyNumberFormat="1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2" fontId="10" fillId="0" borderId="27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right"/>
    </xf>
    <xf numFmtId="0" fontId="6" fillId="7" borderId="35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wrapText="1"/>
    </xf>
    <xf numFmtId="0" fontId="6" fillId="8" borderId="44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A40" zoomScaleNormal="100" workbookViewId="0">
      <selection activeCell="H39" sqref="H39"/>
    </sheetView>
  </sheetViews>
  <sheetFormatPr defaultRowHeight="15" x14ac:dyDescent="0.25"/>
  <cols>
    <col min="1" max="1" width="4.5703125" customWidth="1"/>
    <col min="2" max="2" width="13.42578125" customWidth="1"/>
    <col min="3" max="3" width="15.7109375" customWidth="1"/>
    <col min="4" max="4" width="19.28515625" customWidth="1"/>
    <col min="5" max="7" width="18.5703125" customWidth="1"/>
    <col min="8" max="8" width="14.42578125" customWidth="1"/>
    <col min="9" max="9" width="14" customWidth="1"/>
    <col min="10" max="10" width="11" customWidth="1"/>
    <col min="11" max="11" width="10" customWidth="1"/>
    <col min="12" max="12" width="10.85546875" customWidth="1"/>
    <col min="13" max="13" width="12.140625" customWidth="1"/>
    <col min="14" max="14" width="13.42578125" customWidth="1"/>
    <col min="15" max="15" width="10.42578125" customWidth="1"/>
    <col min="16" max="16" width="10.5703125" customWidth="1"/>
  </cols>
  <sheetData>
    <row r="1" spans="1:16" ht="15.75" thickBot="1" x14ac:dyDescent="0.3">
      <c r="L1" s="108"/>
      <c r="M1" s="108"/>
      <c r="N1" s="108"/>
    </row>
    <row r="2" spans="1:16" ht="25.5" customHeight="1" thickBot="1" x14ac:dyDescent="0.4">
      <c r="A2" s="126" t="s">
        <v>270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5.75" thickBot="1" x14ac:dyDescent="0.3">
      <c r="J3" s="128" t="s">
        <v>56</v>
      </c>
      <c r="K3" s="129"/>
      <c r="L3" s="129"/>
      <c r="M3" s="129"/>
      <c r="N3" s="129"/>
      <c r="O3" s="129"/>
      <c r="P3" s="129"/>
    </row>
    <row r="4" spans="1:16" ht="45.75" thickBot="1" x14ac:dyDescent="0.3">
      <c r="A4" s="1" t="s">
        <v>0</v>
      </c>
      <c r="B4" s="8" t="s">
        <v>11</v>
      </c>
      <c r="C4" s="9" t="s">
        <v>1</v>
      </c>
      <c r="D4" s="8" t="s">
        <v>2</v>
      </c>
      <c r="E4" s="9" t="s">
        <v>13</v>
      </c>
      <c r="F4" s="8" t="s">
        <v>3</v>
      </c>
      <c r="G4" s="9" t="s">
        <v>12</v>
      </c>
      <c r="H4" s="10" t="s">
        <v>4</v>
      </c>
      <c r="I4" s="10" t="s">
        <v>14</v>
      </c>
      <c r="J4" s="11" t="s">
        <v>133</v>
      </c>
      <c r="K4" s="6" t="s">
        <v>134</v>
      </c>
      <c r="L4" s="6" t="s">
        <v>135</v>
      </c>
      <c r="M4" s="6" t="s">
        <v>136</v>
      </c>
      <c r="N4" s="6" t="s">
        <v>137</v>
      </c>
      <c r="O4" s="6" t="s">
        <v>138</v>
      </c>
      <c r="P4" s="12" t="s">
        <v>139</v>
      </c>
    </row>
    <row r="5" spans="1:16" ht="15.75" thickBot="1" x14ac:dyDescent="0.3">
      <c r="A5" s="130"/>
      <c r="B5" s="131"/>
      <c r="C5" s="131"/>
      <c r="D5" s="131"/>
      <c r="E5" s="131"/>
      <c r="F5" s="131"/>
      <c r="G5" s="132"/>
      <c r="H5" s="25"/>
      <c r="I5" s="133"/>
      <c r="J5" s="134"/>
      <c r="K5" s="134"/>
      <c r="L5" s="134"/>
      <c r="M5" s="134"/>
      <c r="N5" s="134"/>
      <c r="O5" s="134"/>
      <c r="P5" s="135"/>
    </row>
    <row r="6" spans="1:16" ht="45" customHeight="1" x14ac:dyDescent="0.25">
      <c r="A6" s="5" t="s">
        <v>74</v>
      </c>
      <c r="B6" s="123" t="s">
        <v>22</v>
      </c>
      <c r="C6" s="137" t="s">
        <v>140</v>
      </c>
      <c r="D6" s="113" t="s">
        <v>142</v>
      </c>
      <c r="E6" s="117" t="s">
        <v>143</v>
      </c>
      <c r="F6" s="120" t="s">
        <v>144</v>
      </c>
      <c r="G6" s="27" t="s">
        <v>15</v>
      </c>
      <c r="H6" s="66">
        <v>5658</v>
      </c>
      <c r="I6" s="60">
        <v>6</v>
      </c>
      <c r="J6" s="70">
        <f>0.5*H6</f>
        <v>2829</v>
      </c>
      <c r="K6" s="70">
        <f>0.8*H6</f>
        <v>4526.4000000000005</v>
      </c>
      <c r="L6" s="70">
        <f>0.24*H6</f>
        <v>1357.9199999999998</v>
      </c>
      <c r="M6" s="70">
        <f>0.48*H6</f>
        <v>2715.8399999999997</v>
      </c>
      <c r="N6" s="70">
        <f>0.24*H6</f>
        <v>1357.9199999999998</v>
      </c>
      <c r="O6" s="71">
        <f>0.18*H6</f>
        <v>1018.4399999999999</v>
      </c>
      <c r="P6" s="70">
        <f>0.5*H6</f>
        <v>2829</v>
      </c>
    </row>
    <row r="7" spans="1:16" ht="15.75" x14ac:dyDescent="0.25">
      <c r="A7" s="2" t="s">
        <v>75</v>
      </c>
      <c r="B7" s="124"/>
      <c r="C7" s="138"/>
      <c r="D7" s="140"/>
      <c r="E7" s="118"/>
      <c r="F7" s="121"/>
      <c r="G7" s="52" t="s">
        <v>16</v>
      </c>
      <c r="H7" s="67">
        <v>6504</v>
      </c>
      <c r="I7" s="61">
        <v>14</v>
      </c>
      <c r="J7" s="70">
        <f t="shared" ref="J7:J65" si="0">0.5*H7</f>
        <v>3252</v>
      </c>
      <c r="K7" s="70">
        <f t="shared" ref="K7:K65" si="1">0.8*H7</f>
        <v>5203.2000000000007</v>
      </c>
      <c r="L7" s="70">
        <f t="shared" ref="L7:L65" si="2">0.24*H7</f>
        <v>1560.96</v>
      </c>
      <c r="M7" s="70">
        <f t="shared" ref="M7:M65" si="3">0.48*H7</f>
        <v>3121.92</v>
      </c>
      <c r="N7" s="70">
        <f t="shared" ref="N7:N65" si="4">0.24*H7</f>
        <v>1560.96</v>
      </c>
      <c r="O7" s="71">
        <f t="shared" ref="O7:O65" si="5">0.18*H7</f>
        <v>1170.72</v>
      </c>
      <c r="P7" s="70">
        <f t="shared" ref="P7:P65" si="6">0.5*H7</f>
        <v>3252</v>
      </c>
    </row>
    <row r="8" spans="1:16" ht="15.75" x14ac:dyDescent="0.25">
      <c r="A8" s="2" t="s">
        <v>76</v>
      </c>
      <c r="B8" s="124"/>
      <c r="C8" s="138"/>
      <c r="D8" s="140"/>
      <c r="E8" s="118"/>
      <c r="F8" s="121"/>
      <c r="G8" s="52" t="s">
        <v>18</v>
      </c>
      <c r="H8" s="67">
        <v>934</v>
      </c>
      <c r="I8" s="61">
        <v>9</v>
      </c>
      <c r="J8" s="70">
        <f t="shared" si="0"/>
        <v>467</v>
      </c>
      <c r="K8" s="70">
        <f t="shared" si="1"/>
        <v>747.2</v>
      </c>
      <c r="L8" s="70">
        <f t="shared" si="2"/>
        <v>224.16</v>
      </c>
      <c r="M8" s="70">
        <f t="shared" si="3"/>
        <v>448.32</v>
      </c>
      <c r="N8" s="70">
        <f t="shared" si="4"/>
        <v>224.16</v>
      </c>
      <c r="O8" s="71">
        <f t="shared" si="5"/>
        <v>168.12</v>
      </c>
      <c r="P8" s="70">
        <f t="shared" si="6"/>
        <v>467</v>
      </c>
    </row>
    <row r="9" spans="1:16" ht="15.75" x14ac:dyDescent="0.25">
      <c r="A9" s="2" t="s">
        <v>77</v>
      </c>
      <c r="B9" s="124"/>
      <c r="C9" s="139"/>
      <c r="D9" s="114"/>
      <c r="E9" s="119"/>
      <c r="F9" s="122"/>
      <c r="G9" s="52" t="s">
        <v>20</v>
      </c>
      <c r="H9" s="67">
        <v>1910</v>
      </c>
      <c r="I9" s="61">
        <v>9</v>
      </c>
      <c r="J9" s="70">
        <f t="shared" si="0"/>
        <v>955</v>
      </c>
      <c r="K9" s="70">
        <f t="shared" si="1"/>
        <v>1528</v>
      </c>
      <c r="L9" s="70">
        <f t="shared" si="2"/>
        <v>458.4</v>
      </c>
      <c r="M9" s="70">
        <f t="shared" si="3"/>
        <v>916.8</v>
      </c>
      <c r="N9" s="70">
        <f t="shared" si="4"/>
        <v>458.4</v>
      </c>
      <c r="O9" s="71">
        <f t="shared" si="5"/>
        <v>343.8</v>
      </c>
      <c r="P9" s="70">
        <f t="shared" si="6"/>
        <v>955</v>
      </c>
    </row>
    <row r="10" spans="1:16" ht="30" x14ac:dyDescent="0.25">
      <c r="A10" s="2" t="s">
        <v>78</v>
      </c>
      <c r="B10" s="124"/>
      <c r="C10" s="98" t="s">
        <v>145</v>
      </c>
      <c r="D10" s="28" t="s">
        <v>146</v>
      </c>
      <c r="E10" s="28" t="s">
        <v>147</v>
      </c>
      <c r="F10" s="75" t="s">
        <v>176</v>
      </c>
      <c r="G10" s="52" t="s">
        <v>141</v>
      </c>
      <c r="H10" s="67">
        <v>1088</v>
      </c>
      <c r="I10" s="61">
        <v>13</v>
      </c>
      <c r="J10" s="70">
        <f t="shared" si="0"/>
        <v>544</v>
      </c>
      <c r="K10" s="70">
        <f t="shared" si="1"/>
        <v>870.40000000000009</v>
      </c>
      <c r="L10" s="70">
        <f t="shared" si="2"/>
        <v>261.12</v>
      </c>
      <c r="M10" s="70">
        <f t="shared" si="3"/>
        <v>522.24</v>
      </c>
      <c r="N10" s="70">
        <f t="shared" si="4"/>
        <v>261.12</v>
      </c>
      <c r="O10" s="71">
        <f t="shared" si="5"/>
        <v>195.84</v>
      </c>
      <c r="P10" s="70">
        <f t="shared" si="6"/>
        <v>544</v>
      </c>
    </row>
    <row r="11" spans="1:16" ht="15.75" x14ac:dyDescent="0.25">
      <c r="A11" s="2" t="s">
        <v>76</v>
      </c>
      <c r="B11" s="124"/>
      <c r="C11" s="90"/>
      <c r="D11" s="28" t="s">
        <v>148</v>
      </c>
      <c r="E11" s="22" t="s">
        <v>149</v>
      </c>
      <c r="F11" s="75" t="s">
        <v>150</v>
      </c>
      <c r="G11" s="52" t="s">
        <v>19</v>
      </c>
      <c r="H11" s="67">
        <v>2096</v>
      </c>
      <c r="I11" s="61">
        <v>9</v>
      </c>
      <c r="J11" s="70">
        <f t="shared" si="0"/>
        <v>1048</v>
      </c>
      <c r="K11" s="70">
        <f t="shared" si="1"/>
        <v>1676.8000000000002</v>
      </c>
      <c r="L11" s="70">
        <f t="shared" si="2"/>
        <v>503.03999999999996</v>
      </c>
      <c r="M11" s="70">
        <f t="shared" si="3"/>
        <v>1006.0799999999999</v>
      </c>
      <c r="N11" s="70">
        <f t="shared" si="4"/>
        <v>503.03999999999996</v>
      </c>
      <c r="O11" s="71">
        <f t="shared" si="5"/>
        <v>377.28</v>
      </c>
      <c r="P11" s="70">
        <f t="shared" si="6"/>
        <v>1048</v>
      </c>
    </row>
    <row r="12" spans="1:16" ht="30" x14ac:dyDescent="0.25">
      <c r="A12" s="2" t="s">
        <v>79</v>
      </c>
      <c r="B12" s="124"/>
      <c r="C12" s="90"/>
      <c r="D12" s="28" t="s">
        <v>151</v>
      </c>
      <c r="E12" s="13" t="s">
        <v>152</v>
      </c>
      <c r="F12" s="76" t="s">
        <v>177</v>
      </c>
      <c r="G12" s="52" t="s">
        <v>17</v>
      </c>
      <c r="H12" s="67">
        <v>4196</v>
      </c>
      <c r="I12" s="61">
        <v>6</v>
      </c>
      <c r="J12" s="70">
        <f t="shared" si="0"/>
        <v>2098</v>
      </c>
      <c r="K12" s="70">
        <f t="shared" si="1"/>
        <v>3356.8</v>
      </c>
      <c r="L12" s="70">
        <f t="shared" si="2"/>
        <v>1007.04</v>
      </c>
      <c r="M12" s="70">
        <f t="shared" si="3"/>
        <v>2014.08</v>
      </c>
      <c r="N12" s="70">
        <f t="shared" si="4"/>
        <v>1007.04</v>
      </c>
      <c r="O12" s="71">
        <f t="shared" si="5"/>
        <v>755.28</v>
      </c>
      <c r="P12" s="70">
        <f t="shared" si="6"/>
        <v>2098</v>
      </c>
    </row>
    <row r="13" spans="1:16" ht="16.5" thickBot="1" x14ac:dyDescent="0.3">
      <c r="A13" s="3" t="s">
        <v>80</v>
      </c>
      <c r="B13" s="125"/>
      <c r="C13" s="91"/>
      <c r="D13" s="41" t="s">
        <v>153</v>
      </c>
      <c r="E13" s="20" t="s">
        <v>154</v>
      </c>
      <c r="F13" s="77" t="s">
        <v>155</v>
      </c>
      <c r="G13" s="53" t="s">
        <v>21</v>
      </c>
      <c r="H13" s="68">
        <v>2628</v>
      </c>
      <c r="I13" s="62">
        <v>13</v>
      </c>
      <c r="J13" s="70">
        <f t="shared" si="0"/>
        <v>1314</v>
      </c>
      <c r="K13" s="70">
        <f t="shared" si="1"/>
        <v>2102.4</v>
      </c>
      <c r="L13" s="70">
        <f t="shared" si="2"/>
        <v>630.72</v>
      </c>
      <c r="M13" s="70">
        <f t="shared" si="3"/>
        <v>1261.44</v>
      </c>
      <c r="N13" s="70">
        <f t="shared" si="4"/>
        <v>630.72</v>
      </c>
      <c r="O13" s="71">
        <f t="shared" si="5"/>
        <v>473.03999999999996</v>
      </c>
      <c r="P13" s="70">
        <f t="shared" si="6"/>
        <v>1314</v>
      </c>
    </row>
    <row r="14" spans="1:16" ht="15.75" x14ac:dyDescent="0.25">
      <c r="A14" s="5" t="s">
        <v>81</v>
      </c>
      <c r="B14" s="123" t="s">
        <v>28</v>
      </c>
      <c r="C14" s="99" t="s">
        <v>140</v>
      </c>
      <c r="D14" s="141" t="s">
        <v>156</v>
      </c>
      <c r="E14" s="103" t="s">
        <v>157</v>
      </c>
      <c r="F14" s="142">
        <v>868409404</v>
      </c>
      <c r="G14" s="27" t="s">
        <v>7</v>
      </c>
      <c r="H14" s="66">
        <v>1677</v>
      </c>
      <c r="I14" s="63">
        <v>21</v>
      </c>
      <c r="J14" s="70">
        <f t="shared" si="0"/>
        <v>838.5</v>
      </c>
      <c r="K14" s="70">
        <f t="shared" si="1"/>
        <v>1341.6000000000001</v>
      </c>
      <c r="L14" s="70">
        <f t="shared" si="2"/>
        <v>402.47999999999996</v>
      </c>
      <c r="M14" s="70">
        <f t="shared" si="3"/>
        <v>804.95999999999992</v>
      </c>
      <c r="N14" s="70">
        <f t="shared" si="4"/>
        <v>402.47999999999996</v>
      </c>
      <c r="O14" s="71">
        <f t="shared" si="5"/>
        <v>301.86</v>
      </c>
      <c r="P14" s="70">
        <f t="shared" si="6"/>
        <v>838.5</v>
      </c>
    </row>
    <row r="15" spans="1:16" ht="24" customHeight="1" x14ac:dyDescent="0.25">
      <c r="A15" s="2" t="s">
        <v>82</v>
      </c>
      <c r="B15" s="124"/>
      <c r="C15" s="101"/>
      <c r="D15" s="95"/>
      <c r="E15" s="105"/>
      <c r="F15" s="143"/>
      <c r="G15" s="52" t="s">
        <v>25</v>
      </c>
      <c r="H15" s="67">
        <v>3282</v>
      </c>
      <c r="I15" s="61">
        <v>21</v>
      </c>
      <c r="J15" s="70">
        <f t="shared" si="0"/>
        <v>1641</v>
      </c>
      <c r="K15" s="70">
        <f t="shared" si="1"/>
        <v>2625.6000000000004</v>
      </c>
      <c r="L15" s="70">
        <f t="shared" si="2"/>
        <v>787.68</v>
      </c>
      <c r="M15" s="70">
        <f t="shared" si="3"/>
        <v>1575.36</v>
      </c>
      <c r="N15" s="70">
        <f t="shared" si="4"/>
        <v>787.68</v>
      </c>
      <c r="O15" s="71">
        <f t="shared" si="5"/>
        <v>590.76</v>
      </c>
      <c r="P15" s="70">
        <f t="shared" si="6"/>
        <v>1641</v>
      </c>
    </row>
    <row r="16" spans="1:16" ht="25.5" customHeight="1" x14ac:dyDescent="0.25">
      <c r="A16" s="2" t="s">
        <v>83</v>
      </c>
      <c r="B16" s="124"/>
      <c r="C16" s="47" t="s">
        <v>159</v>
      </c>
      <c r="D16" s="14" t="s">
        <v>163</v>
      </c>
      <c r="E16" s="13" t="s">
        <v>164</v>
      </c>
      <c r="F16" s="76" t="s">
        <v>165</v>
      </c>
      <c r="G16" s="52" t="s">
        <v>24</v>
      </c>
      <c r="H16" s="67">
        <v>1470</v>
      </c>
      <c r="I16" s="61">
        <v>15</v>
      </c>
      <c r="J16" s="70">
        <f t="shared" si="0"/>
        <v>735</v>
      </c>
      <c r="K16" s="70">
        <f t="shared" si="1"/>
        <v>1176</v>
      </c>
      <c r="L16" s="70">
        <f t="shared" si="2"/>
        <v>352.8</v>
      </c>
      <c r="M16" s="70">
        <f t="shared" si="3"/>
        <v>705.6</v>
      </c>
      <c r="N16" s="70">
        <f t="shared" si="4"/>
        <v>352.8</v>
      </c>
      <c r="O16" s="71">
        <f t="shared" si="5"/>
        <v>264.59999999999997</v>
      </c>
      <c r="P16" s="70">
        <f t="shared" si="6"/>
        <v>735</v>
      </c>
    </row>
    <row r="17" spans="1:16" ht="34.5" customHeight="1" x14ac:dyDescent="0.25">
      <c r="A17" s="2" t="s">
        <v>84</v>
      </c>
      <c r="B17" s="124"/>
      <c r="C17" s="46" t="s">
        <v>140</v>
      </c>
      <c r="D17" s="43" t="s">
        <v>158</v>
      </c>
      <c r="E17" s="45" t="s">
        <v>157</v>
      </c>
      <c r="F17" s="87">
        <v>868409404</v>
      </c>
      <c r="G17" s="52" t="s">
        <v>23</v>
      </c>
      <c r="H17" s="67">
        <v>2638</v>
      </c>
      <c r="I17" s="61">
        <v>21</v>
      </c>
      <c r="J17" s="70">
        <f t="shared" si="0"/>
        <v>1319</v>
      </c>
      <c r="K17" s="70">
        <f t="shared" si="1"/>
        <v>2110.4</v>
      </c>
      <c r="L17" s="70">
        <f t="shared" si="2"/>
        <v>633.12</v>
      </c>
      <c r="M17" s="70">
        <f t="shared" si="3"/>
        <v>1266.24</v>
      </c>
      <c r="N17" s="70">
        <f t="shared" si="4"/>
        <v>633.12</v>
      </c>
      <c r="O17" s="71">
        <f t="shared" si="5"/>
        <v>474.84</v>
      </c>
      <c r="P17" s="70">
        <f t="shared" si="6"/>
        <v>1319</v>
      </c>
    </row>
    <row r="18" spans="1:16" ht="22.5" x14ac:dyDescent="0.25">
      <c r="A18" s="2" t="s">
        <v>85</v>
      </c>
      <c r="B18" s="124"/>
      <c r="C18" s="30" t="s">
        <v>145</v>
      </c>
      <c r="D18" s="13" t="s">
        <v>273</v>
      </c>
      <c r="E18" s="14" t="s">
        <v>166</v>
      </c>
      <c r="F18" s="76" t="s">
        <v>167</v>
      </c>
      <c r="G18" s="52" t="s">
        <v>26</v>
      </c>
      <c r="H18" s="67">
        <v>2407</v>
      </c>
      <c r="I18" s="61">
        <v>21</v>
      </c>
      <c r="J18" s="70">
        <f t="shared" si="0"/>
        <v>1203.5</v>
      </c>
      <c r="K18" s="70">
        <f t="shared" si="1"/>
        <v>1925.6000000000001</v>
      </c>
      <c r="L18" s="70">
        <f t="shared" si="2"/>
        <v>577.67999999999995</v>
      </c>
      <c r="M18" s="70">
        <f t="shared" si="3"/>
        <v>1155.3599999999999</v>
      </c>
      <c r="N18" s="70">
        <f t="shared" si="4"/>
        <v>577.67999999999995</v>
      </c>
      <c r="O18" s="71">
        <f t="shared" si="5"/>
        <v>433.26</v>
      </c>
      <c r="P18" s="70">
        <f t="shared" si="6"/>
        <v>1203.5</v>
      </c>
    </row>
    <row r="19" spans="1:16" ht="23.25" thickBot="1" x14ac:dyDescent="0.3">
      <c r="A19" s="4" t="s">
        <v>86</v>
      </c>
      <c r="B19" s="136"/>
      <c r="C19" s="29" t="s">
        <v>159</v>
      </c>
      <c r="D19" s="20" t="s">
        <v>275</v>
      </c>
      <c r="E19" s="24" t="s">
        <v>168</v>
      </c>
      <c r="F19" s="77" t="s">
        <v>169</v>
      </c>
      <c r="G19" s="26" t="s">
        <v>27</v>
      </c>
      <c r="H19" s="68">
        <v>3074</v>
      </c>
      <c r="I19" s="62">
        <v>15</v>
      </c>
      <c r="J19" s="70">
        <f t="shared" si="0"/>
        <v>1537</v>
      </c>
      <c r="K19" s="70">
        <f t="shared" si="1"/>
        <v>2459.2000000000003</v>
      </c>
      <c r="L19" s="70">
        <f t="shared" si="2"/>
        <v>737.76</v>
      </c>
      <c r="M19" s="70">
        <f t="shared" si="3"/>
        <v>1475.52</v>
      </c>
      <c r="N19" s="70">
        <f t="shared" si="4"/>
        <v>737.76</v>
      </c>
      <c r="O19" s="71">
        <f t="shared" si="5"/>
        <v>553.31999999999994</v>
      </c>
      <c r="P19" s="70">
        <f t="shared" si="6"/>
        <v>1537</v>
      </c>
    </row>
    <row r="20" spans="1:16" ht="15.75" x14ac:dyDescent="0.25">
      <c r="A20" s="5" t="s">
        <v>87</v>
      </c>
      <c r="B20" s="123" t="s">
        <v>35</v>
      </c>
      <c r="C20" s="109" t="s">
        <v>159</v>
      </c>
      <c r="D20" s="42" t="s">
        <v>170</v>
      </c>
      <c r="E20" s="44" t="s">
        <v>171</v>
      </c>
      <c r="F20" s="78" t="s">
        <v>172</v>
      </c>
      <c r="G20" s="27" t="s">
        <v>30</v>
      </c>
      <c r="H20" s="66">
        <v>1647</v>
      </c>
      <c r="I20" s="63">
        <v>9</v>
      </c>
      <c r="J20" s="70">
        <f t="shared" si="0"/>
        <v>823.5</v>
      </c>
      <c r="K20" s="70">
        <f t="shared" si="1"/>
        <v>1317.6000000000001</v>
      </c>
      <c r="L20" s="70">
        <f t="shared" si="2"/>
        <v>395.28</v>
      </c>
      <c r="M20" s="70">
        <f t="shared" si="3"/>
        <v>790.56</v>
      </c>
      <c r="N20" s="70">
        <f t="shared" si="4"/>
        <v>395.28</v>
      </c>
      <c r="O20" s="71">
        <f t="shared" si="5"/>
        <v>296.45999999999998</v>
      </c>
      <c r="P20" s="70">
        <f t="shared" si="6"/>
        <v>823.5</v>
      </c>
    </row>
    <row r="21" spans="1:16" ht="15.75" x14ac:dyDescent="0.25">
      <c r="A21" s="2" t="s">
        <v>88</v>
      </c>
      <c r="B21" s="124"/>
      <c r="C21" s="110"/>
      <c r="D21" s="14" t="s">
        <v>173</v>
      </c>
      <c r="E21" s="16" t="s">
        <v>174</v>
      </c>
      <c r="F21" s="79" t="s">
        <v>175</v>
      </c>
      <c r="G21" s="54" t="s">
        <v>31</v>
      </c>
      <c r="H21" s="67">
        <v>2342</v>
      </c>
      <c r="I21" s="61">
        <v>15</v>
      </c>
      <c r="J21" s="70">
        <f t="shared" si="0"/>
        <v>1171</v>
      </c>
      <c r="K21" s="70">
        <f t="shared" si="1"/>
        <v>1873.6000000000001</v>
      </c>
      <c r="L21" s="70">
        <f t="shared" si="2"/>
        <v>562.07999999999993</v>
      </c>
      <c r="M21" s="70">
        <f t="shared" si="3"/>
        <v>1124.1599999999999</v>
      </c>
      <c r="N21" s="70">
        <f t="shared" si="4"/>
        <v>562.07999999999993</v>
      </c>
      <c r="O21" s="71">
        <f t="shared" si="5"/>
        <v>421.56</v>
      </c>
      <c r="P21" s="70">
        <f t="shared" si="6"/>
        <v>1171</v>
      </c>
    </row>
    <row r="22" spans="1:16" ht="15.75" x14ac:dyDescent="0.25">
      <c r="A22" s="2" t="s">
        <v>89</v>
      </c>
      <c r="B22" s="124"/>
      <c r="C22" s="98" t="s">
        <v>145</v>
      </c>
      <c r="D22" s="14" t="s">
        <v>178</v>
      </c>
      <c r="E22" s="37" t="s">
        <v>179</v>
      </c>
      <c r="F22" s="76" t="s">
        <v>180</v>
      </c>
      <c r="G22" s="54" t="s">
        <v>32</v>
      </c>
      <c r="H22" s="67">
        <v>1897</v>
      </c>
      <c r="I22" s="61">
        <v>9</v>
      </c>
      <c r="J22" s="70">
        <f t="shared" si="0"/>
        <v>948.5</v>
      </c>
      <c r="K22" s="70">
        <f t="shared" si="1"/>
        <v>1517.6000000000001</v>
      </c>
      <c r="L22" s="70">
        <f t="shared" si="2"/>
        <v>455.28</v>
      </c>
      <c r="M22" s="70">
        <f t="shared" si="3"/>
        <v>910.56</v>
      </c>
      <c r="N22" s="70">
        <f t="shared" si="4"/>
        <v>455.28</v>
      </c>
      <c r="O22" s="71">
        <f t="shared" si="5"/>
        <v>341.46</v>
      </c>
      <c r="P22" s="70">
        <f t="shared" si="6"/>
        <v>948.5</v>
      </c>
    </row>
    <row r="23" spans="1:16" ht="30" x14ac:dyDescent="0.25">
      <c r="A23" s="2" t="s">
        <v>90</v>
      </c>
      <c r="B23" s="124"/>
      <c r="C23" s="90"/>
      <c r="D23" s="14" t="s">
        <v>181</v>
      </c>
      <c r="E23" s="37" t="s">
        <v>182</v>
      </c>
      <c r="F23" s="76" t="s">
        <v>183</v>
      </c>
      <c r="G23" s="54" t="s">
        <v>33</v>
      </c>
      <c r="H23" s="67">
        <v>1612</v>
      </c>
      <c r="I23" s="61">
        <v>9</v>
      </c>
      <c r="J23" s="70">
        <f t="shared" si="0"/>
        <v>806</v>
      </c>
      <c r="K23" s="70">
        <f t="shared" si="1"/>
        <v>1289.6000000000001</v>
      </c>
      <c r="L23" s="70">
        <f t="shared" si="2"/>
        <v>386.88</v>
      </c>
      <c r="M23" s="70">
        <f t="shared" si="3"/>
        <v>773.76</v>
      </c>
      <c r="N23" s="70">
        <f t="shared" si="4"/>
        <v>386.88</v>
      </c>
      <c r="O23" s="71">
        <f t="shared" si="5"/>
        <v>290.15999999999997</v>
      </c>
      <c r="P23" s="70">
        <f t="shared" si="6"/>
        <v>806</v>
      </c>
    </row>
    <row r="24" spans="1:16" ht="30" x14ac:dyDescent="0.25">
      <c r="A24" s="2" t="s">
        <v>91</v>
      </c>
      <c r="B24" s="124"/>
      <c r="C24" s="111"/>
      <c r="D24" s="14" t="s">
        <v>184</v>
      </c>
      <c r="E24" s="14" t="s">
        <v>271</v>
      </c>
      <c r="F24" s="76" t="s">
        <v>272</v>
      </c>
      <c r="G24" s="54" t="s">
        <v>34</v>
      </c>
      <c r="H24" s="67">
        <v>1945</v>
      </c>
      <c r="I24" s="61">
        <v>9</v>
      </c>
      <c r="J24" s="70">
        <f t="shared" si="0"/>
        <v>972.5</v>
      </c>
      <c r="K24" s="70">
        <f t="shared" si="1"/>
        <v>1556</v>
      </c>
      <c r="L24" s="70">
        <f t="shared" si="2"/>
        <v>466.79999999999995</v>
      </c>
      <c r="M24" s="70">
        <f t="shared" si="3"/>
        <v>933.59999999999991</v>
      </c>
      <c r="N24" s="70">
        <f t="shared" si="4"/>
        <v>466.79999999999995</v>
      </c>
      <c r="O24" s="71">
        <f t="shared" si="5"/>
        <v>350.09999999999997</v>
      </c>
      <c r="P24" s="70">
        <f t="shared" si="6"/>
        <v>972.5</v>
      </c>
    </row>
    <row r="25" spans="1:16" ht="24" thickBot="1" x14ac:dyDescent="0.3">
      <c r="A25" s="4" t="s">
        <v>92</v>
      </c>
      <c r="B25" s="136"/>
      <c r="C25" s="31" t="s">
        <v>159</v>
      </c>
      <c r="D25" s="48" t="s">
        <v>185</v>
      </c>
      <c r="E25" s="49" t="s">
        <v>186</v>
      </c>
      <c r="F25" s="80" t="s">
        <v>187</v>
      </c>
      <c r="G25" s="55" t="s">
        <v>29</v>
      </c>
      <c r="H25" s="68">
        <v>1000</v>
      </c>
      <c r="I25" s="62">
        <v>9</v>
      </c>
      <c r="J25" s="70">
        <f t="shared" si="0"/>
        <v>500</v>
      </c>
      <c r="K25" s="70">
        <f t="shared" si="1"/>
        <v>800</v>
      </c>
      <c r="L25" s="70">
        <f t="shared" si="2"/>
        <v>240</v>
      </c>
      <c r="M25" s="70">
        <f t="shared" si="3"/>
        <v>480</v>
      </c>
      <c r="N25" s="70">
        <f t="shared" si="4"/>
        <v>240</v>
      </c>
      <c r="O25" s="71">
        <f t="shared" si="5"/>
        <v>180</v>
      </c>
      <c r="P25" s="70">
        <f t="shared" si="6"/>
        <v>500</v>
      </c>
    </row>
    <row r="26" spans="1:16" ht="25.5" customHeight="1" x14ac:dyDescent="0.25">
      <c r="A26" s="5" t="s">
        <v>93</v>
      </c>
      <c r="B26" s="123" t="s">
        <v>40</v>
      </c>
      <c r="C26" s="109" t="s">
        <v>159</v>
      </c>
      <c r="D26" s="144" t="s">
        <v>160</v>
      </c>
      <c r="E26" s="145" t="s">
        <v>161</v>
      </c>
      <c r="F26" s="147" t="s">
        <v>162</v>
      </c>
      <c r="G26" s="56" t="s">
        <v>37</v>
      </c>
      <c r="H26" s="66">
        <v>2492</v>
      </c>
      <c r="I26" s="63">
        <v>7</v>
      </c>
      <c r="J26" s="70">
        <f t="shared" si="0"/>
        <v>1246</v>
      </c>
      <c r="K26" s="70">
        <f t="shared" si="1"/>
        <v>1993.6000000000001</v>
      </c>
      <c r="L26" s="70">
        <f t="shared" si="2"/>
        <v>598.07999999999993</v>
      </c>
      <c r="M26" s="70">
        <f t="shared" si="3"/>
        <v>1196.1599999999999</v>
      </c>
      <c r="N26" s="70">
        <f t="shared" si="4"/>
        <v>598.07999999999993</v>
      </c>
      <c r="O26" s="71">
        <f t="shared" si="5"/>
        <v>448.56</v>
      </c>
      <c r="P26" s="70">
        <f t="shared" si="6"/>
        <v>1246</v>
      </c>
    </row>
    <row r="27" spans="1:16" ht="15.75" x14ac:dyDescent="0.25">
      <c r="A27" s="2" t="s">
        <v>94</v>
      </c>
      <c r="B27" s="124"/>
      <c r="C27" s="110"/>
      <c r="D27" s="93"/>
      <c r="E27" s="146"/>
      <c r="F27" s="97"/>
      <c r="G27" s="54" t="s">
        <v>10</v>
      </c>
      <c r="H27" s="67">
        <v>1247</v>
      </c>
      <c r="I27" s="61">
        <v>7</v>
      </c>
      <c r="J27" s="70">
        <f t="shared" si="0"/>
        <v>623.5</v>
      </c>
      <c r="K27" s="70">
        <f t="shared" si="1"/>
        <v>997.6</v>
      </c>
      <c r="L27" s="70">
        <f t="shared" si="2"/>
        <v>299.27999999999997</v>
      </c>
      <c r="M27" s="70">
        <f t="shared" si="3"/>
        <v>598.55999999999995</v>
      </c>
      <c r="N27" s="70">
        <f t="shared" si="4"/>
        <v>299.27999999999997</v>
      </c>
      <c r="O27" s="71">
        <f t="shared" si="5"/>
        <v>224.45999999999998</v>
      </c>
      <c r="P27" s="70">
        <f t="shared" si="6"/>
        <v>623.5</v>
      </c>
    </row>
    <row r="28" spans="1:16" ht="22.5" x14ac:dyDescent="0.25">
      <c r="A28" s="2" t="s">
        <v>95</v>
      </c>
      <c r="B28" s="124"/>
      <c r="C28" s="112" t="s">
        <v>140</v>
      </c>
      <c r="D28" s="13" t="s">
        <v>277</v>
      </c>
      <c r="E28" s="38" t="s">
        <v>143</v>
      </c>
      <c r="F28" s="81" t="s">
        <v>144</v>
      </c>
      <c r="G28" s="54" t="s">
        <v>38</v>
      </c>
      <c r="H28" s="67">
        <v>1129</v>
      </c>
      <c r="I28" s="61">
        <v>7</v>
      </c>
      <c r="J28" s="70">
        <f t="shared" si="0"/>
        <v>564.5</v>
      </c>
      <c r="K28" s="70">
        <f t="shared" si="1"/>
        <v>903.2</v>
      </c>
      <c r="L28" s="70">
        <f t="shared" si="2"/>
        <v>270.95999999999998</v>
      </c>
      <c r="M28" s="70">
        <f t="shared" si="3"/>
        <v>541.91999999999996</v>
      </c>
      <c r="N28" s="70">
        <f t="shared" si="4"/>
        <v>270.95999999999998</v>
      </c>
      <c r="O28" s="71">
        <f t="shared" si="5"/>
        <v>203.22</v>
      </c>
      <c r="P28" s="70">
        <f t="shared" si="6"/>
        <v>564.5</v>
      </c>
    </row>
    <row r="29" spans="1:16" ht="23.25" customHeight="1" x14ac:dyDescent="0.25">
      <c r="A29" s="2" t="s">
        <v>96</v>
      </c>
      <c r="B29" s="124"/>
      <c r="C29" s="101"/>
      <c r="D29" s="13" t="s">
        <v>188</v>
      </c>
      <c r="E29" s="18" t="s">
        <v>143</v>
      </c>
      <c r="F29" s="82" t="s">
        <v>144</v>
      </c>
      <c r="G29" s="54" t="s">
        <v>36</v>
      </c>
      <c r="H29" s="67">
        <v>1036</v>
      </c>
      <c r="I29" s="61">
        <v>7</v>
      </c>
      <c r="J29" s="70">
        <f t="shared" si="0"/>
        <v>518</v>
      </c>
      <c r="K29" s="70">
        <f t="shared" si="1"/>
        <v>828.80000000000007</v>
      </c>
      <c r="L29" s="70">
        <f t="shared" si="2"/>
        <v>248.64</v>
      </c>
      <c r="M29" s="70">
        <f t="shared" si="3"/>
        <v>497.28</v>
      </c>
      <c r="N29" s="70">
        <f t="shared" si="4"/>
        <v>248.64</v>
      </c>
      <c r="O29" s="71">
        <f t="shared" si="5"/>
        <v>186.48</v>
      </c>
      <c r="P29" s="70">
        <f t="shared" si="6"/>
        <v>518</v>
      </c>
    </row>
    <row r="30" spans="1:16" ht="30.75" thickBot="1" x14ac:dyDescent="0.3">
      <c r="A30" s="3" t="s">
        <v>97</v>
      </c>
      <c r="B30" s="125"/>
      <c r="C30" s="32" t="s">
        <v>145</v>
      </c>
      <c r="D30" s="13" t="s">
        <v>189</v>
      </c>
      <c r="E30" s="37" t="s">
        <v>190</v>
      </c>
      <c r="F30" s="76" t="s">
        <v>191</v>
      </c>
      <c r="G30" s="57" t="s">
        <v>39</v>
      </c>
      <c r="H30" s="69">
        <v>2245</v>
      </c>
      <c r="I30" s="64">
        <v>7</v>
      </c>
      <c r="J30" s="70">
        <f t="shared" si="0"/>
        <v>1122.5</v>
      </c>
      <c r="K30" s="70">
        <f t="shared" si="1"/>
        <v>1796</v>
      </c>
      <c r="L30" s="70">
        <f t="shared" si="2"/>
        <v>538.79999999999995</v>
      </c>
      <c r="M30" s="70">
        <f t="shared" si="3"/>
        <v>1077.5999999999999</v>
      </c>
      <c r="N30" s="70">
        <f t="shared" si="4"/>
        <v>538.79999999999995</v>
      </c>
      <c r="O30" s="71">
        <f t="shared" si="5"/>
        <v>404.09999999999997</v>
      </c>
      <c r="P30" s="70">
        <f t="shared" si="6"/>
        <v>1122.5</v>
      </c>
    </row>
    <row r="31" spans="1:16" ht="24" customHeight="1" x14ac:dyDescent="0.25">
      <c r="A31" s="5" t="s">
        <v>98</v>
      </c>
      <c r="B31" s="123" t="s">
        <v>44</v>
      </c>
      <c r="C31" s="115" t="s">
        <v>192</v>
      </c>
      <c r="D31" s="113" t="s">
        <v>193</v>
      </c>
      <c r="E31" s="19" t="s">
        <v>276</v>
      </c>
      <c r="F31" s="83">
        <v>867414903</v>
      </c>
      <c r="G31" s="27" t="s">
        <v>41</v>
      </c>
      <c r="H31" s="66">
        <v>1445</v>
      </c>
      <c r="I31" s="63">
        <v>8</v>
      </c>
      <c r="J31" s="70">
        <f t="shared" si="0"/>
        <v>722.5</v>
      </c>
      <c r="K31" s="70">
        <f t="shared" si="1"/>
        <v>1156</v>
      </c>
      <c r="L31" s="70">
        <f t="shared" si="2"/>
        <v>346.8</v>
      </c>
      <c r="M31" s="70">
        <f t="shared" si="3"/>
        <v>693.6</v>
      </c>
      <c r="N31" s="70">
        <f t="shared" si="4"/>
        <v>346.8</v>
      </c>
      <c r="O31" s="71">
        <f t="shared" si="5"/>
        <v>260.09999999999997</v>
      </c>
      <c r="P31" s="70">
        <f t="shared" si="6"/>
        <v>722.5</v>
      </c>
    </row>
    <row r="32" spans="1:16" ht="16.5" thickBot="1" x14ac:dyDescent="0.3">
      <c r="A32" s="2" t="s">
        <v>99</v>
      </c>
      <c r="B32" s="124"/>
      <c r="C32" s="116"/>
      <c r="D32" s="114"/>
      <c r="E32" s="43" t="s">
        <v>195</v>
      </c>
      <c r="F32" s="76" t="s">
        <v>196</v>
      </c>
      <c r="G32" s="54" t="s">
        <v>44</v>
      </c>
      <c r="H32" s="67">
        <v>1675</v>
      </c>
      <c r="I32" s="61">
        <v>8</v>
      </c>
      <c r="J32" s="70">
        <f t="shared" si="0"/>
        <v>837.5</v>
      </c>
      <c r="K32" s="70">
        <f t="shared" si="1"/>
        <v>1340</v>
      </c>
      <c r="L32" s="70">
        <f t="shared" si="2"/>
        <v>402</v>
      </c>
      <c r="M32" s="70">
        <f t="shared" si="3"/>
        <v>804</v>
      </c>
      <c r="N32" s="70">
        <f t="shared" si="4"/>
        <v>402</v>
      </c>
      <c r="O32" s="71">
        <f t="shared" si="5"/>
        <v>301.5</v>
      </c>
      <c r="P32" s="70">
        <f t="shared" si="6"/>
        <v>837.5</v>
      </c>
    </row>
    <row r="33" spans="1:16" ht="23.25" thickBot="1" x14ac:dyDescent="0.3">
      <c r="A33" s="2" t="s">
        <v>100</v>
      </c>
      <c r="B33" s="124"/>
      <c r="C33" s="32" t="s">
        <v>145</v>
      </c>
      <c r="D33" s="13" t="s">
        <v>197</v>
      </c>
      <c r="E33" s="50" t="s">
        <v>198</v>
      </c>
      <c r="F33" s="78" t="s">
        <v>199</v>
      </c>
      <c r="G33" s="54" t="s">
        <v>194</v>
      </c>
      <c r="H33" s="67">
        <v>759</v>
      </c>
      <c r="I33" s="61">
        <v>8</v>
      </c>
      <c r="J33" s="70">
        <f t="shared" si="0"/>
        <v>379.5</v>
      </c>
      <c r="K33" s="70">
        <f t="shared" si="1"/>
        <v>607.20000000000005</v>
      </c>
      <c r="L33" s="70">
        <f t="shared" si="2"/>
        <v>182.16</v>
      </c>
      <c r="M33" s="70">
        <f t="shared" si="3"/>
        <v>364.32</v>
      </c>
      <c r="N33" s="70">
        <f t="shared" si="4"/>
        <v>182.16</v>
      </c>
      <c r="O33" s="71">
        <f t="shared" si="5"/>
        <v>136.62</v>
      </c>
      <c r="P33" s="70">
        <f t="shared" si="6"/>
        <v>379.5</v>
      </c>
    </row>
    <row r="34" spans="1:16" ht="15.75" x14ac:dyDescent="0.25">
      <c r="A34" s="2" t="s">
        <v>101</v>
      </c>
      <c r="B34" s="124"/>
      <c r="C34" s="112" t="s">
        <v>140</v>
      </c>
      <c r="D34" s="13" t="s">
        <v>200</v>
      </c>
      <c r="E34" s="38" t="s">
        <v>201</v>
      </c>
      <c r="F34" s="82" t="s">
        <v>202</v>
      </c>
      <c r="G34" s="54" t="s">
        <v>43</v>
      </c>
      <c r="H34" s="67">
        <v>2951</v>
      </c>
      <c r="I34" s="61">
        <v>8</v>
      </c>
      <c r="J34" s="70">
        <f t="shared" si="0"/>
        <v>1475.5</v>
      </c>
      <c r="K34" s="70">
        <f t="shared" si="1"/>
        <v>2360.8000000000002</v>
      </c>
      <c r="L34" s="70">
        <f t="shared" si="2"/>
        <v>708.24</v>
      </c>
      <c r="M34" s="70">
        <f t="shared" si="3"/>
        <v>1416.48</v>
      </c>
      <c r="N34" s="70">
        <f t="shared" si="4"/>
        <v>708.24</v>
      </c>
      <c r="O34" s="71">
        <f t="shared" si="5"/>
        <v>531.17999999999995</v>
      </c>
      <c r="P34" s="70">
        <f t="shared" si="6"/>
        <v>1475.5</v>
      </c>
    </row>
    <row r="35" spans="1:16" ht="19.5" customHeight="1" thickBot="1" x14ac:dyDescent="0.3">
      <c r="A35" s="4" t="s">
        <v>102</v>
      </c>
      <c r="B35" s="136"/>
      <c r="C35" s="101"/>
      <c r="D35" s="17" t="s">
        <v>203</v>
      </c>
      <c r="E35" s="38" t="s">
        <v>201</v>
      </c>
      <c r="F35" s="82" t="s">
        <v>202</v>
      </c>
      <c r="G35" s="55" t="s">
        <v>42</v>
      </c>
      <c r="H35" s="68">
        <v>3609</v>
      </c>
      <c r="I35" s="62">
        <v>8</v>
      </c>
      <c r="J35" s="70">
        <f t="shared" si="0"/>
        <v>1804.5</v>
      </c>
      <c r="K35" s="70">
        <f t="shared" si="1"/>
        <v>2887.2000000000003</v>
      </c>
      <c r="L35" s="70">
        <f t="shared" si="2"/>
        <v>866.16</v>
      </c>
      <c r="M35" s="70">
        <f t="shared" si="3"/>
        <v>1732.32</v>
      </c>
      <c r="N35" s="70">
        <f t="shared" si="4"/>
        <v>866.16</v>
      </c>
      <c r="O35" s="71">
        <f t="shared" si="5"/>
        <v>649.62</v>
      </c>
      <c r="P35" s="70">
        <f t="shared" si="6"/>
        <v>1804.5</v>
      </c>
    </row>
    <row r="36" spans="1:16" ht="22.5" x14ac:dyDescent="0.25">
      <c r="A36" s="5" t="s">
        <v>103</v>
      </c>
      <c r="B36" s="123" t="s">
        <v>45</v>
      </c>
      <c r="C36" s="148" t="s">
        <v>145</v>
      </c>
      <c r="D36" s="19" t="s">
        <v>204</v>
      </c>
      <c r="E36" s="39" t="s">
        <v>205</v>
      </c>
      <c r="F36" s="83" t="s">
        <v>206</v>
      </c>
      <c r="G36" s="27" t="s">
        <v>46</v>
      </c>
      <c r="H36" s="66">
        <v>2045</v>
      </c>
      <c r="I36" s="63">
        <v>20</v>
      </c>
      <c r="J36" s="70">
        <f t="shared" si="0"/>
        <v>1022.5</v>
      </c>
      <c r="K36" s="70">
        <f t="shared" si="1"/>
        <v>1636</v>
      </c>
      <c r="L36" s="70">
        <f t="shared" si="2"/>
        <v>490.79999999999995</v>
      </c>
      <c r="M36" s="70">
        <f t="shared" si="3"/>
        <v>981.59999999999991</v>
      </c>
      <c r="N36" s="70">
        <f t="shared" si="4"/>
        <v>490.79999999999995</v>
      </c>
      <c r="O36" s="71">
        <f t="shared" si="5"/>
        <v>368.09999999999997</v>
      </c>
      <c r="P36" s="70">
        <f t="shared" si="6"/>
        <v>1022.5</v>
      </c>
    </row>
    <row r="37" spans="1:16" ht="15.75" x14ac:dyDescent="0.25">
      <c r="A37" s="2" t="s">
        <v>104</v>
      </c>
      <c r="B37" s="124"/>
      <c r="C37" s="149"/>
      <c r="D37" s="14" t="s">
        <v>207</v>
      </c>
      <c r="E37" s="37" t="s">
        <v>208</v>
      </c>
      <c r="F37" s="76" t="s">
        <v>209</v>
      </c>
      <c r="G37" s="52" t="s">
        <v>47</v>
      </c>
      <c r="H37" s="67">
        <v>2369</v>
      </c>
      <c r="I37" s="61">
        <v>14</v>
      </c>
      <c r="J37" s="70">
        <f t="shared" si="0"/>
        <v>1184.5</v>
      </c>
      <c r="K37" s="70">
        <f t="shared" si="1"/>
        <v>1895.2</v>
      </c>
      <c r="L37" s="70">
        <f t="shared" si="2"/>
        <v>568.55999999999995</v>
      </c>
      <c r="M37" s="70">
        <f t="shared" si="3"/>
        <v>1137.1199999999999</v>
      </c>
      <c r="N37" s="70">
        <f t="shared" si="4"/>
        <v>568.55999999999995</v>
      </c>
      <c r="O37" s="71">
        <f t="shared" si="5"/>
        <v>426.41999999999996</v>
      </c>
      <c r="P37" s="70">
        <f t="shared" si="6"/>
        <v>1184.5</v>
      </c>
    </row>
    <row r="38" spans="1:16" ht="15.75" x14ac:dyDescent="0.25">
      <c r="A38" s="2" t="s">
        <v>105</v>
      </c>
      <c r="B38" s="124"/>
      <c r="C38" s="149"/>
      <c r="D38" s="14" t="s">
        <v>210</v>
      </c>
      <c r="E38" s="37" t="s">
        <v>211</v>
      </c>
      <c r="F38" s="76" t="s">
        <v>212</v>
      </c>
      <c r="G38" s="52" t="s">
        <v>48</v>
      </c>
      <c r="H38" s="67">
        <v>2426</v>
      </c>
      <c r="I38" s="61">
        <v>7</v>
      </c>
      <c r="J38" s="70">
        <f t="shared" si="0"/>
        <v>1213</v>
      </c>
      <c r="K38" s="70">
        <f t="shared" si="1"/>
        <v>1940.8000000000002</v>
      </c>
      <c r="L38" s="70">
        <f t="shared" si="2"/>
        <v>582.24</v>
      </c>
      <c r="M38" s="70">
        <f t="shared" si="3"/>
        <v>1164.48</v>
      </c>
      <c r="N38" s="70">
        <f t="shared" si="4"/>
        <v>582.24</v>
      </c>
      <c r="O38" s="71">
        <f t="shared" si="5"/>
        <v>436.68</v>
      </c>
      <c r="P38" s="70">
        <f t="shared" si="6"/>
        <v>1213</v>
      </c>
    </row>
    <row r="39" spans="1:16" ht="15.75" x14ac:dyDescent="0.25">
      <c r="A39" s="2" t="s">
        <v>106</v>
      </c>
      <c r="B39" s="124"/>
      <c r="C39" s="149"/>
      <c r="D39" s="14" t="s">
        <v>213</v>
      </c>
      <c r="E39" s="37" t="s">
        <v>214</v>
      </c>
      <c r="F39" s="76" t="s">
        <v>215</v>
      </c>
      <c r="G39" s="52" t="s">
        <v>49</v>
      </c>
      <c r="H39" s="67">
        <v>2326</v>
      </c>
      <c r="I39" s="61">
        <v>14</v>
      </c>
      <c r="J39" s="70">
        <f t="shared" si="0"/>
        <v>1163</v>
      </c>
      <c r="K39" s="70">
        <f t="shared" si="1"/>
        <v>1860.8000000000002</v>
      </c>
      <c r="L39" s="70">
        <f t="shared" si="2"/>
        <v>558.24</v>
      </c>
      <c r="M39" s="70">
        <f t="shared" si="3"/>
        <v>1116.48</v>
      </c>
      <c r="N39" s="70">
        <f t="shared" si="4"/>
        <v>558.24</v>
      </c>
      <c r="O39" s="71">
        <f t="shared" si="5"/>
        <v>418.68</v>
      </c>
      <c r="P39" s="70">
        <f t="shared" si="6"/>
        <v>1163</v>
      </c>
    </row>
    <row r="40" spans="1:16" ht="30" x14ac:dyDescent="0.25">
      <c r="A40" s="2" t="s">
        <v>107</v>
      </c>
      <c r="B40" s="124"/>
      <c r="C40" s="149"/>
      <c r="D40" s="13" t="s">
        <v>216</v>
      </c>
      <c r="E40" s="18" t="s">
        <v>217</v>
      </c>
      <c r="F40" s="76" t="s">
        <v>218</v>
      </c>
      <c r="G40" s="52" t="s">
        <v>50</v>
      </c>
      <c r="H40" s="67">
        <v>3490</v>
      </c>
      <c r="I40" s="61">
        <v>14</v>
      </c>
      <c r="J40" s="70">
        <f t="shared" si="0"/>
        <v>1745</v>
      </c>
      <c r="K40" s="70">
        <f t="shared" si="1"/>
        <v>2792</v>
      </c>
      <c r="L40" s="70">
        <f t="shared" si="2"/>
        <v>837.6</v>
      </c>
      <c r="M40" s="70">
        <f t="shared" si="3"/>
        <v>1675.2</v>
      </c>
      <c r="N40" s="70">
        <f t="shared" si="4"/>
        <v>837.6</v>
      </c>
      <c r="O40" s="71">
        <f t="shared" si="5"/>
        <v>628.19999999999993</v>
      </c>
      <c r="P40" s="70">
        <f t="shared" si="6"/>
        <v>1745</v>
      </c>
    </row>
    <row r="41" spans="1:16" ht="15.75" x14ac:dyDescent="0.25">
      <c r="A41" s="2" t="s">
        <v>108</v>
      </c>
      <c r="B41" s="124"/>
      <c r="C41" s="150"/>
      <c r="D41" s="14" t="s">
        <v>219</v>
      </c>
      <c r="E41" s="37" t="s">
        <v>220</v>
      </c>
      <c r="F41" s="76" t="s">
        <v>221</v>
      </c>
      <c r="G41" s="52" t="s">
        <v>51</v>
      </c>
      <c r="H41" s="67">
        <v>3404</v>
      </c>
      <c r="I41" s="61">
        <v>14</v>
      </c>
      <c r="J41" s="70">
        <f t="shared" si="0"/>
        <v>1702</v>
      </c>
      <c r="K41" s="70">
        <f t="shared" si="1"/>
        <v>2723.2000000000003</v>
      </c>
      <c r="L41" s="70">
        <f t="shared" si="2"/>
        <v>816.95999999999992</v>
      </c>
      <c r="M41" s="70">
        <f t="shared" si="3"/>
        <v>1633.9199999999998</v>
      </c>
      <c r="N41" s="70">
        <f t="shared" si="4"/>
        <v>816.95999999999992</v>
      </c>
      <c r="O41" s="71">
        <f t="shared" si="5"/>
        <v>612.72</v>
      </c>
      <c r="P41" s="70">
        <f t="shared" si="6"/>
        <v>1702</v>
      </c>
    </row>
    <row r="42" spans="1:16" ht="34.5" thickBot="1" x14ac:dyDescent="0.3">
      <c r="A42" s="3" t="s">
        <v>109</v>
      </c>
      <c r="B42" s="125"/>
      <c r="C42" s="33" t="s">
        <v>140</v>
      </c>
      <c r="D42" s="24" t="s">
        <v>222</v>
      </c>
      <c r="E42" s="40" t="s">
        <v>223</v>
      </c>
      <c r="F42" s="84" t="s">
        <v>224</v>
      </c>
      <c r="G42" s="53" t="s">
        <v>8</v>
      </c>
      <c r="H42" s="69">
        <v>1935</v>
      </c>
      <c r="I42" s="64">
        <v>14</v>
      </c>
      <c r="J42" s="70">
        <f t="shared" si="0"/>
        <v>967.5</v>
      </c>
      <c r="K42" s="70">
        <f t="shared" si="1"/>
        <v>1548</v>
      </c>
      <c r="L42" s="70">
        <f t="shared" si="2"/>
        <v>464.4</v>
      </c>
      <c r="M42" s="70">
        <f t="shared" si="3"/>
        <v>928.8</v>
      </c>
      <c r="N42" s="70">
        <f t="shared" si="4"/>
        <v>464.4</v>
      </c>
      <c r="O42" s="71">
        <f t="shared" si="5"/>
        <v>348.3</v>
      </c>
      <c r="P42" s="70">
        <f t="shared" si="6"/>
        <v>967.5</v>
      </c>
    </row>
    <row r="43" spans="1:16" ht="30" x14ac:dyDescent="0.25">
      <c r="A43" s="5" t="s">
        <v>110</v>
      </c>
      <c r="B43" s="123" t="s">
        <v>52</v>
      </c>
      <c r="C43" s="89" t="s">
        <v>145</v>
      </c>
      <c r="D43" s="23" t="s">
        <v>225</v>
      </c>
      <c r="E43" s="23" t="s">
        <v>226</v>
      </c>
      <c r="F43" s="76" t="s">
        <v>227</v>
      </c>
      <c r="G43" s="27" t="s">
        <v>53</v>
      </c>
      <c r="H43" s="66">
        <v>1234</v>
      </c>
      <c r="I43" s="63">
        <v>15</v>
      </c>
      <c r="J43" s="70">
        <f t="shared" si="0"/>
        <v>617</v>
      </c>
      <c r="K43" s="70">
        <f t="shared" si="1"/>
        <v>987.2</v>
      </c>
      <c r="L43" s="70">
        <f t="shared" si="2"/>
        <v>296.15999999999997</v>
      </c>
      <c r="M43" s="70">
        <f t="shared" si="3"/>
        <v>592.31999999999994</v>
      </c>
      <c r="N43" s="70">
        <f t="shared" si="4"/>
        <v>296.15999999999997</v>
      </c>
      <c r="O43" s="71">
        <f t="shared" si="5"/>
        <v>222.12</v>
      </c>
      <c r="P43" s="70">
        <f t="shared" si="6"/>
        <v>617</v>
      </c>
    </row>
    <row r="44" spans="1:16" ht="15.75" x14ac:dyDescent="0.25">
      <c r="A44" s="2" t="s">
        <v>111</v>
      </c>
      <c r="B44" s="124"/>
      <c r="C44" s="90"/>
      <c r="D44" s="14" t="s">
        <v>228</v>
      </c>
      <c r="E44" s="14" t="s">
        <v>229</v>
      </c>
      <c r="F44" s="76" t="s">
        <v>230</v>
      </c>
      <c r="G44" s="52" t="s">
        <v>54</v>
      </c>
      <c r="H44" s="67">
        <v>2457</v>
      </c>
      <c r="I44" s="61">
        <v>15</v>
      </c>
      <c r="J44" s="70">
        <f t="shared" si="0"/>
        <v>1228.5</v>
      </c>
      <c r="K44" s="70">
        <f t="shared" si="1"/>
        <v>1965.6000000000001</v>
      </c>
      <c r="L44" s="70">
        <f t="shared" si="2"/>
        <v>589.67999999999995</v>
      </c>
      <c r="M44" s="70">
        <f t="shared" si="3"/>
        <v>1179.3599999999999</v>
      </c>
      <c r="N44" s="70">
        <f t="shared" si="4"/>
        <v>589.67999999999995</v>
      </c>
      <c r="O44" s="71">
        <f t="shared" si="5"/>
        <v>442.26</v>
      </c>
      <c r="P44" s="70">
        <f t="shared" si="6"/>
        <v>1228.5</v>
      </c>
    </row>
    <row r="45" spans="1:16" ht="30" x14ac:dyDescent="0.25">
      <c r="A45" s="2" t="s">
        <v>112</v>
      </c>
      <c r="B45" s="124"/>
      <c r="C45" s="111"/>
      <c r="D45" s="14" t="s">
        <v>231</v>
      </c>
      <c r="E45" s="14" t="s">
        <v>232</v>
      </c>
      <c r="F45" s="76" t="s">
        <v>233</v>
      </c>
      <c r="G45" s="58" t="s">
        <v>234</v>
      </c>
      <c r="H45" s="67">
        <v>2579</v>
      </c>
      <c r="I45" s="61">
        <v>15</v>
      </c>
      <c r="J45" s="70">
        <f t="shared" si="0"/>
        <v>1289.5</v>
      </c>
      <c r="K45" s="70">
        <f t="shared" si="1"/>
        <v>2063.2000000000003</v>
      </c>
      <c r="L45" s="70">
        <f t="shared" si="2"/>
        <v>618.95999999999992</v>
      </c>
      <c r="M45" s="70">
        <f t="shared" si="3"/>
        <v>1237.9199999999998</v>
      </c>
      <c r="N45" s="70">
        <f t="shared" si="4"/>
        <v>618.95999999999992</v>
      </c>
      <c r="O45" s="71">
        <f t="shared" si="5"/>
        <v>464.21999999999997</v>
      </c>
      <c r="P45" s="70">
        <f t="shared" si="6"/>
        <v>1289.5</v>
      </c>
    </row>
    <row r="46" spans="1:16" ht="34.5" thickBot="1" x14ac:dyDescent="0.3">
      <c r="A46" s="4" t="s">
        <v>113</v>
      </c>
      <c r="B46" s="136"/>
      <c r="C46" s="33" t="s">
        <v>140</v>
      </c>
      <c r="D46" s="24" t="s">
        <v>228</v>
      </c>
      <c r="E46" s="51" t="s">
        <v>201</v>
      </c>
      <c r="F46" s="85">
        <v>867980225</v>
      </c>
      <c r="G46" s="26" t="s">
        <v>55</v>
      </c>
      <c r="H46" s="68">
        <v>3549</v>
      </c>
      <c r="I46" s="62">
        <v>15</v>
      </c>
      <c r="J46" s="70">
        <f t="shared" si="0"/>
        <v>1774.5</v>
      </c>
      <c r="K46" s="70">
        <f t="shared" si="1"/>
        <v>2839.2000000000003</v>
      </c>
      <c r="L46" s="70">
        <f t="shared" si="2"/>
        <v>851.76</v>
      </c>
      <c r="M46" s="70">
        <f t="shared" si="3"/>
        <v>1703.52</v>
      </c>
      <c r="N46" s="70">
        <f t="shared" si="4"/>
        <v>851.76</v>
      </c>
      <c r="O46" s="71">
        <f t="shared" si="5"/>
        <v>638.81999999999994</v>
      </c>
      <c r="P46" s="70">
        <f t="shared" si="6"/>
        <v>1774.5</v>
      </c>
    </row>
    <row r="47" spans="1:16" ht="15.75" x14ac:dyDescent="0.25">
      <c r="A47" s="5" t="s">
        <v>114</v>
      </c>
      <c r="B47" s="123" t="s">
        <v>57</v>
      </c>
      <c r="C47" s="137" t="s">
        <v>140</v>
      </c>
      <c r="D47" s="141" t="s">
        <v>278</v>
      </c>
      <c r="E47" s="103" t="s">
        <v>201</v>
      </c>
      <c r="F47" s="120">
        <v>867980225</v>
      </c>
      <c r="G47" s="27" t="s">
        <v>5</v>
      </c>
      <c r="H47" s="66">
        <v>3591</v>
      </c>
      <c r="I47" s="63">
        <v>15</v>
      </c>
      <c r="J47" s="70">
        <f t="shared" si="0"/>
        <v>1795.5</v>
      </c>
      <c r="K47" s="70">
        <f t="shared" si="1"/>
        <v>2872.8</v>
      </c>
      <c r="L47" s="70">
        <f t="shared" si="2"/>
        <v>861.83999999999992</v>
      </c>
      <c r="M47" s="70">
        <f t="shared" si="3"/>
        <v>1723.6799999999998</v>
      </c>
      <c r="N47" s="70">
        <f t="shared" si="4"/>
        <v>861.83999999999992</v>
      </c>
      <c r="O47" s="71">
        <f t="shared" si="5"/>
        <v>646.38</v>
      </c>
      <c r="P47" s="70">
        <f t="shared" si="6"/>
        <v>1795.5</v>
      </c>
    </row>
    <row r="48" spans="1:16" ht="15.75" x14ac:dyDescent="0.25">
      <c r="A48" s="2" t="s">
        <v>115</v>
      </c>
      <c r="B48" s="124"/>
      <c r="C48" s="139"/>
      <c r="D48" s="95"/>
      <c r="E48" s="105"/>
      <c r="F48" s="122"/>
      <c r="G48" s="54" t="s">
        <v>58</v>
      </c>
      <c r="H48" s="67">
        <v>3265</v>
      </c>
      <c r="I48" s="61">
        <v>9</v>
      </c>
      <c r="J48" s="70">
        <f t="shared" si="0"/>
        <v>1632.5</v>
      </c>
      <c r="K48" s="70">
        <f t="shared" si="1"/>
        <v>2612</v>
      </c>
      <c r="L48" s="70">
        <f t="shared" si="2"/>
        <v>783.6</v>
      </c>
      <c r="M48" s="70">
        <f t="shared" si="3"/>
        <v>1567.2</v>
      </c>
      <c r="N48" s="70">
        <f t="shared" si="4"/>
        <v>783.6</v>
      </c>
      <c r="O48" s="71">
        <f t="shared" si="5"/>
        <v>587.69999999999993</v>
      </c>
      <c r="P48" s="70">
        <f t="shared" si="6"/>
        <v>1632.5</v>
      </c>
    </row>
    <row r="49" spans="1:16" ht="22.5" x14ac:dyDescent="0.25">
      <c r="A49" s="2" t="s">
        <v>116</v>
      </c>
      <c r="B49" s="124"/>
      <c r="C49" s="151" t="s">
        <v>145</v>
      </c>
      <c r="D49" s="13" t="s">
        <v>235</v>
      </c>
      <c r="E49" s="14" t="s">
        <v>236</v>
      </c>
      <c r="F49" s="76" t="s">
        <v>237</v>
      </c>
      <c r="G49" s="52" t="s">
        <v>59</v>
      </c>
      <c r="H49" s="67">
        <v>3650</v>
      </c>
      <c r="I49" s="61">
        <v>13</v>
      </c>
      <c r="J49" s="70">
        <f t="shared" si="0"/>
        <v>1825</v>
      </c>
      <c r="K49" s="70">
        <f t="shared" si="1"/>
        <v>2920</v>
      </c>
      <c r="L49" s="70">
        <f t="shared" si="2"/>
        <v>876</v>
      </c>
      <c r="M49" s="70">
        <f t="shared" si="3"/>
        <v>1752</v>
      </c>
      <c r="N49" s="70">
        <f t="shared" si="4"/>
        <v>876</v>
      </c>
      <c r="O49" s="71">
        <f t="shared" si="5"/>
        <v>657</v>
      </c>
      <c r="P49" s="70">
        <f t="shared" si="6"/>
        <v>1825</v>
      </c>
    </row>
    <row r="50" spans="1:16" ht="30" x14ac:dyDescent="0.25">
      <c r="A50" s="2" t="s">
        <v>117</v>
      </c>
      <c r="B50" s="124"/>
      <c r="C50" s="150"/>
      <c r="D50" s="28" t="s">
        <v>146</v>
      </c>
      <c r="E50" s="22" t="s">
        <v>147</v>
      </c>
      <c r="F50" s="75" t="s">
        <v>238</v>
      </c>
      <c r="G50" s="52" t="s">
        <v>60</v>
      </c>
      <c r="H50" s="67">
        <v>1991</v>
      </c>
      <c r="I50" s="61">
        <v>13</v>
      </c>
      <c r="J50" s="70">
        <f t="shared" si="0"/>
        <v>995.5</v>
      </c>
      <c r="K50" s="70">
        <f t="shared" si="1"/>
        <v>1592.8000000000002</v>
      </c>
      <c r="L50" s="70">
        <f t="shared" si="2"/>
        <v>477.84</v>
      </c>
      <c r="M50" s="70">
        <f t="shared" si="3"/>
        <v>955.68</v>
      </c>
      <c r="N50" s="70">
        <f t="shared" si="4"/>
        <v>477.84</v>
      </c>
      <c r="O50" s="71">
        <f t="shared" si="5"/>
        <v>358.38</v>
      </c>
      <c r="P50" s="70">
        <f t="shared" si="6"/>
        <v>995.5</v>
      </c>
    </row>
    <row r="51" spans="1:16" ht="36.75" customHeight="1" x14ac:dyDescent="0.25">
      <c r="A51" s="2" t="s">
        <v>118</v>
      </c>
      <c r="B51" s="124"/>
      <c r="C51" s="34" t="s">
        <v>239</v>
      </c>
      <c r="D51" s="13" t="s">
        <v>242</v>
      </c>
      <c r="E51" s="22" t="s">
        <v>201</v>
      </c>
      <c r="F51" s="75">
        <v>867980225</v>
      </c>
      <c r="G51" s="52" t="s">
        <v>61</v>
      </c>
      <c r="H51" s="67">
        <v>2197</v>
      </c>
      <c r="I51" s="61">
        <v>13</v>
      </c>
      <c r="J51" s="70">
        <f t="shared" si="0"/>
        <v>1098.5</v>
      </c>
      <c r="K51" s="70">
        <f t="shared" si="1"/>
        <v>1757.6000000000001</v>
      </c>
      <c r="L51" s="70">
        <f t="shared" si="2"/>
        <v>527.28</v>
      </c>
      <c r="M51" s="70">
        <f t="shared" si="3"/>
        <v>1054.56</v>
      </c>
      <c r="N51" s="70">
        <f t="shared" si="4"/>
        <v>527.28</v>
      </c>
      <c r="O51" s="71">
        <f t="shared" si="5"/>
        <v>395.46</v>
      </c>
      <c r="P51" s="70">
        <f t="shared" si="6"/>
        <v>1098.5</v>
      </c>
    </row>
    <row r="52" spans="1:16" ht="15.75" x14ac:dyDescent="0.25">
      <c r="A52" s="2" t="s">
        <v>119</v>
      </c>
      <c r="B52" s="124"/>
      <c r="C52" s="98" t="s">
        <v>145</v>
      </c>
      <c r="D52" s="94" t="s">
        <v>243</v>
      </c>
      <c r="E52" s="92" t="s">
        <v>244</v>
      </c>
      <c r="F52" s="96" t="s">
        <v>245</v>
      </c>
      <c r="G52" s="52" t="s">
        <v>279</v>
      </c>
      <c r="H52" s="67">
        <v>2500</v>
      </c>
      <c r="I52" s="61">
        <v>6</v>
      </c>
      <c r="J52" s="70">
        <f t="shared" si="0"/>
        <v>1250</v>
      </c>
      <c r="K52" s="70">
        <f t="shared" si="1"/>
        <v>2000</v>
      </c>
      <c r="L52" s="70">
        <f t="shared" si="2"/>
        <v>600</v>
      </c>
      <c r="M52" s="70">
        <f t="shared" si="3"/>
        <v>1200</v>
      </c>
      <c r="N52" s="70">
        <f t="shared" si="4"/>
        <v>600</v>
      </c>
      <c r="O52" s="71">
        <f t="shared" si="5"/>
        <v>450</v>
      </c>
      <c r="P52" s="70">
        <f t="shared" si="6"/>
        <v>1250</v>
      </c>
    </row>
    <row r="53" spans="1:16" ht="15.75" x14ac:dyDescent="0.25">
      <c r="A53" s="2" t="s">
        <v>120</v>
      </c>
      <c r="B53" s="124"/>
      <c r="C53" s="90"/>
      <c r="D53" s="95"/>
      <c r="E53" s="93"/>
      <c r="F53" s="97"/>
      <c r="G53" s="52" t="s">
        <v>241</v>
      </c>
      <c r="H53" s="67">
        <v>166</v>
      </c>
      <c r="I53" s="61">
        <v>6</v>
      </c>
      <c r="J53" s="70">
        <f t="shared" si="0"/>
        <v>83</v>
      </c>
      <c r="K53" s="70">
        <f t="shared" si="1"/>
        <v>132.80000000000001</v>
      </c>
      <c r="L53" s="70">
        <f t="shared" si="2"/>
        <v>39.839999999999996</v>
      </c>
      <c r="M53" s="70">
        <f t="shared" si="3"/>
        <v>79.679999999999993</v>
      </c>
      <c r="N53" s="70">
        <f t="shared" si="4"/>
        <v>39.839999999999996</v>
      </c>
      <c r="O53" s="71">
        <f t="shared" si="5"/>
        <v>29.88</v>
      </c>
      <c r="P53" s="70">
        <f t="shared" si="6"/>
        <v>83</v>
      </c>
    </row>
    <row r="54" spans="1:16" ht="23.25" thickBot="1" x14ac:dyDescent="0.3">
      <c r="A54" s="3" t="s">
        <v>121</v>
      </c>
      <c r="B54" s="125"/>
      <c r="C54" s="91"/>
      <c r="D54" s="24" t="s">
        <v>246</v>
      </c>
      <c r="E54" s="20" t="s">
        <v>247</v>
      </c>
      <c r="F54" s="77" t="s">
        <v>248</v>
      </c>
      <c r="G54" s="53" t="s">
        <v>240</v>
      </c>
      <c r="H54" s="69">
        <v>3014</v>
      </c>
      <c r="I54" s="64">
        <v>15</v>
      </c>
      <c r="J54" s="70">
        <f t="shared" si="0"/>
        <v>1507</v>
      </c>
      <c r="K54" s="70">
        <f t="shared" si="1"/>
        <v>2411.2000000000003</v>
      </c>
      <c r="L54" s="70">
        <f t="shared" si="2"/>
        <v>723.36</v>
      </c>
      <c r="M54" s="70">
        <f t="shared" si="3"/>
        <v>1446.72</v>
      </c>
      <c r="N54" s="70">
        <f t="shared" si="4"/>
        <v>723.36</v>
      </c>
      <c r="O54" s="71">
        <f t="shared" si="5"/>
        <v>542.52</v>
      </c>
      <c r="P54" s="70">
        <f t="shared" si="6"/>
        <v>1507</v>
      </c>
    </row>
    <row r="55" spans="1:16" ht="15.75" x14ac:dyDescent="0.25">
      <c r="A55" s="5" t="s">
        <v>122</v>
      </c>
      <c r="B55" s="123" t="s">
        <v>62</v>
      </c>
      <c r="C55" s="99" t="s">
        <v>239</v>
      </c>
      <c r="D55" s="102" t="s">
        <v>249</v>
      </c>
      <c r="E55" s="103" t="s">
        <v>250</v>
      </c>
      <c r="F55" s="106" t="s">
        <v>251</v>
      </c>
      <c r="G55" s="27" t="s">
        <v>6</v>
      </c>
      <c r="H55" s="66">
        <v>1544</v>
      </c>
      <c r="I55" s="63">
        <v>8</v>
      </c>
      <c r="J55" s="70">
        <f t="shared" si="0"/>
        <v>772</v>
      </c>
      <c r="K55" s="70">
        <f t="shared" si="1"/>
        <v>1235.2</v>
      </c>
      <c r="L55" s="70">
        <f t="shared" si="2"/>
        <v>370.56</v>
      </c>
      <c r="M55" s="70">
        <f t="shared" si="3"/>
        <v>741.12</v>
      </c>
      <c r="N55" s="70">
        <f t="shared" si="4"/>
        <v>370.56</v>
      </c>
      <c r="O55" s="71">
        <f t="shared" si="5"/>
        <v>277.92</v>
      </c>
      <c r="P55" s="70">
        <f t="shared" si="6"/>
        <v>772</v>
      </c>
    </row>
    <row r="56" spans="1:16" ht="15.75" x14ac:dyDescent="0.25">
      <c r="A56" s="2" t="s">
        <v>123</v>
      </c>
      <c r="B56" s="124"/>
      <c r="C56" s="100"/>
      <c r="D56" s="102"/>
      <c r="E56" s="104"/>
      <c r="F56" s="106"/>
      <c r="G56" s="52" t="s">
        <v>63</v>
      </c>
      <c r="H56" s="67">
        <v>1849</v>
      </c>
      <c r="I56" s="61">
        <v>8</v>
      </c>
      <c r="J56" s="70">
        <f t="shared" si="0"/>
        <v>924.5</v>
      </c>
      <c r="K56" s="70">
        <f t="shared" si="1"/>
        <v>1479.2</v>
      </c>
      <c r="L56" s="70">
        <f t="shared" si="2"/>
        <v>443.76</v>
      </c>
      <c r="M56" s="70">
        <f t="shared" si="3"/>
        <v>887.52</v>
      </c>
      <c r="N56" s="70">
        <f t="shared" si="4"/>
        <v>443.76</v>
      </c>
      <c r="O56" s="71">
        <f t="shared" si="5"/>
        <v>332.82</v>
      </c>
      <c r="P56" s="70">
        <f t="shared" si="6"/>
        <v>924.5</v>
      </c>
    </row>
    <row r="57" spans="1:16" ht="15.75" x14ac:dyDescent="0.25">
      <c r="A57" s="2" t="s">
        <v>124</v>
      </c>
      <c r="B57" s="124"/>
      <c r="C57" s="100"/>
      <c r="D57" s="102"/>
      <c r="E57" s="104"/>
      <c r="F57" s="106"/>
      <c r="G57" s="52" t="s">
        <v>64</v>
      </c>
      <c r="H57" s="67">
        <v>65</v>
      </c>
      <c r="I57" s="61">
        <v>8</v>
      </c>
      <c r="J57" s="70">
        <f t="shared" si="0"/>
        <v>32.5</v>
      </c>
      <c r="K57" s="70">
        <f t="shared" si="1"/>
        <v>52</v>
      </c>
      <c r="L57" s="70">
        <f t="shared" si="2"/>
        <v>15.6</v>
      </c>
      <c r="M57" s="70">
        <f t="shared" si="3"/>
        <v>31.2</v>
      </c>
      <c r="N57" s="70">
        <f t="shared" si="4"/>
        <v>15.6</v>
      </c>
      <c r="O57" s="71">
        <f t="shared" si="5"/>
        <v>11.7</v>
      </c>
      <c r="P57" s="70">
        <f t="shared" si="6"/>
        <v>32.5</v>
      </c>
    </row>
    <row r="58" spans="1:16" ht="15.75" x14ac:dyDescent="0.25">
      <c r="A58" s="2" t="s">
        <v>125</v>
      </c>
      <c r="B58" s="124"/>
      <c r="C58" s="101"/>
      <c r="D58" s="95"/>
      <c r="E58" s="105"/>
      <c r="F58" s="107"/>
      <c r="G58" s="52" t="s">
        <v>65</v>
      </c>
      <c r="H58" s="67">
        <v>140</v>
      </c>
      <c r="I58" s="61">
        <v>8</v>
      </c>
      <c r="J58" s="70">
        <f t="shared" si="0"/>
        <v>70</v>
      </c>
      <c r="K58" s="70">
        <f t="shared" si="1"/>
        <v>112</v>
      </c>
      <c r="L58" s="70">
        <f t="shared" si="2"/>
        <v>33.6</v>
      </c>
      <c r="M58" s="70">
        <f t="shared" si="3"/>
        <v>67.2</v>
      </c>
      <c r="N58" s="70">
        <f t="shared" si="4"/>
        <v>33.6</v>
      </c>
      <c r="O58" s="71">
        <f t="shared" si="5"/>
        <v>25.2</v>
      </c>
      <c r="P58" s="70">
        <f t="shared" si="6"/>
        <v>70</v>
      </c>
    </row>
    <row r="59" spans="1:16" ht="23.25" x14ac:dyDescent="0.25">
      <c r="A59" s="2" t="s">
        <v>126</v>
      </c>
      <c r="B59" s="124"/>
      <c r="C59" s="35" t="s">
        <v>159</v>
      </c>
      <c r="D59" s="21" t="s">
        <v>252</v>
      </c>
      <c r="E59" s="17" t="s">
        <v>253</v>
      </c>
      <c r="F59" s="79" t="s">
        <v>254</v>
      </c>
      <c r="G59" s="52" t="s">
        <v>66</v>
      </c>
      <c r="H59" s="67">
        <v>3388</v>
      </c>
      <c r="I59" s="61">
        <v>20</v>
      </c>
      <c r="J59" s="70">
        <f t="shared" si="0"/>
        <v>1694</v>
      </c>
      <c r="K59" s="70">
        <f t="shared" si="1"/>
        <v>2710.4</v>
      </c>
      <c r="L59" s="70">
        <f t="shared" si="2"/>
        <v>813.12</v>
      </c>
      <c r="M59" s="70">
        <f t="shared" si="3"/>
        <v>1626.24</v>
      </c>
      <c r="N59" s="70">
        <f t="shared" si="4"/>
        <v>813.12</v>
      </c>
      <c r="O59" s="71">
        <f t="shared" si="5"/>
        <v>609.84</v>
      </c>
      <c r="P59" s="70">
        <f t="shared" si="6"/>
        <v>1694</v>
      </c>
    </row>
    <row r="60" spans="1:16" ht="30" x14ac:dyDescent="0.25">
      <c r="A60" s="2" t="s">
        <v>127</v>
      </c>
      <c r="B60" s="124"/>
      <c r="C60" s="36" t="s">
        <v>145</v>
      </c>
      <c r="D60" s="14" t="s">
        <v>255</v>
      </c>
      <c r="E60" s="13" t="s">
        <v>274</v>
      </c>
      <c r="F60" s="76" t="s">
        <v>256</v>
      </c>
      <c r="G60" s="52" t="s">
        <v>67</v>
      </c>
      <c r="H60" s="67">
        <v>2207</v>
      </c>
      <c r="I60" s="61">
        <v>20</v>
      </c>
      <c r="J60" s="70">
        <f t="shared" si="0"/>
        <v>1103.5</v>
      </c>
      <c r="K60" s="70">
        <f t="shared" si="1"/>
        <v>1765.6000000000001</v>
      </c>
      <c r="L60" s="70">
        <f t="shared" si="2"/>
        <v>529.67999999999995</v>
      </c>
      <c r="M60" s="70">
        <f t="shared" si="3"/>
        <v>1059.3599999999999</v>
      </c>
      <c r="N60" s="70">
        <f t="shared" si="4"/>
        <v>529.67999999999995</v>
      </c>
      <c r="O60" s="71">
        <f t="shared" si="5"/>
        <v>397.26</v>
      </c>
      <c r="P60" s="70">
        <f t="shared" si="6"/>
        <v>1103.5</v>
      </c>
    </row>
    <row r="61" spans="1:16" ht="24" thickBot="1" x14ac:dyDescent="0.3">
      <c r="A61" s="3" t="s">
        <v>128</v>
      </c>
      <c r="B61" s="125"/>
      <c r="C61" s="35" t="s">
        <v>159</v>
      </c>
      <c r="D61" s="14" t="s">
        <v>257</v>
      </c>
      <c r="E61" s="15" t="s">
        <v>258</v>
      </c>
      <c r="F61" s="86" t="s">
        <v>259</v>
      </c>
      <c r="G61" s="53" t="s">
        <v>68</v>
      </c>
      <c r="H61" s="69">
        <v>3150</v>
      </c>
      <c r="I61" s="64">
        <v>20</v>
      </c>
      <c r="J61" s="70">
        <f t="shared" si="0"/>
        <v>1575</v>
      </c>
      <c r="K61" s="70">
        <f t="shared" si="1"/>
        <v>2520</v>
      </c>
      <c r="L61" s="70">
        <f t="shared" si="2"/>
        <v>756</v>
      </c>
      <c r="M61" s="70">
        <f t="shared" si="3"/>
        <v>1512</v>
      </c>
      <c r="N61" s="70">
        <f t="shared" si="4"/>
        <v>756</v>
      </c>
      <c r="O61" s="71">
        <f t="shared" si="5"/>
        <v>567</v>
      </c>
      <c r="P61" s="70">
        <f t="shared" si="6"/>
        <v>1575</v>
      </c>
    </row>
    <row r="62" spans="1:16" ht="30" x14ac:dyDescent="0.25">
      <c r="A62" s="5" t="s">
        <v>129</v>
      </c>
      <c r="B62" s="123" t="s">
        <v>69</v>
      </c>
      <c r="C62" s="89" t="s">
        <v>145</v>
      </c>
      <c r="D62" s="14" t="s">
        <v>260</v>
      </c>
      <c r="E62" s="14" t="s">
        <v>261</v>
      </c>
      <c r="F62" s="76" t="s">
        <v>262</v>
      </c>
      <c r="G62" s="27" t="s">
        <v>71</v>
      </c>
      <c r="H62" s="66">
        <v>3227</v>
      </c>
      <c r="I62" s="63">
        <v>20</v>
      </c>
      <c r="J62" s="70">
        <f t="shared" si="0"/>
        <v>1613.5</v>
      </c>
      <c r="K62" s="70">
        <f t="shared" si="1"/>
        <v>2581.6000000000004</v>
      </c>
      <c r="L62" s="70">
        <f t="shared" si="2"/>
        <v>774.48</v>
      </c>
      <c r="M62" s="70">
        <f t="shared" si="3"/>
        <v>1548.96</v>
      </c>
      <c r="N62" s="70">
        <f t="shared" si="4"/>
        <v>774.48</v>
      </c>
      <c r="O62" s="71">
        <f t="shared" si="5"/>
        <v>580.86</v>
      </c>
      <c r="P62" s="70">
        <f t="shared" si="6"/>
        <v>1613.5</v>
      </c>
    </row>
    <row r="63" spans="1:16" ht="30" x14ac:dyDescent="0.25">
      <c r="A63" s="2" t="s">
        <v>130</v>
      </c>
      <c r="B63" s="124"/>
      <c r="C63" s="90"/>
      <c r="D63" s="92" t="s">
        <v>263</v>
      </c>
      <c r="E63" s="13" t="s">
        <v>264</v>
      </c>
      <c r="F63" s="76" t="s">
        <v>265</v>
      </c>
      <c r="G63" s="52" t="s">
        <v>72</v>
      </c>
      <c r="H63" s="67">
        <v>1980</v>
      </c>
      <c r="I63" s="61">
        <v>7</v>
      </c>
      <c r="J63" s="70">
        <f t="shared" si="0"/>
        <v>990</v>
      </c>
      <c r="K63" s="70">
        <f t="shared" si="1"/>
        <v>1584</v>
      </c>
      <c r="L63" s="70">
        <f t="shared" si="2"/>
        <v>475.2</v>
      </c>
      <c r="M63" s="70">
        <f t="shared" si="3"/>
        <v>950.4</v>
      </c>
      <c r="N63" s="70">
        <f t="shared" si="4"/>
        <v>475.2</v>
      </c>
      <c r="O63" s="71">
        <f t="shared" si="5"/>
        <v>356.4</v>
      </c>
      <c r="P63" s="70">
        <f t="shared" si="6"/>
        <v>990</v>
      </c>
    </row>
    <row r="64" spans="1:16" ht="15.75" x14ac:dyDescent="0.25">
      <c r="A64" s="2" t="s">
        <v>131</v>
      </c>
      <c r="B64" s="124"/>
      <c r="C64" s="90"/>
      <c r="D64" s="93"/>
      <c r="E64" s="14" t="s">
        <v>266</v>
      </c>
      <c r="F64" s="76" t="s">
        <v>267</v>
      </c>
      <c r="G64" s="52" t="s">
        <v>70</v>
      </c>
      <c r="H64" s="67">
        <v>635</v>
      </c>
      <c r="I64" s="61">
        <v>7</v>
      </c>
      <c r="J64" s="70">
        <f t="shared" si="0"/>
        <v>317.5</v>
      </c>
      <c r="K64" s="70">
        <f t="shared" si="1"/>
        <v>508</v>
      </c>
      <c r="L64" s="70">
        <f t="shared" si="2"/>
        <v>152.4</v>
      </c>
      <c r="M64" s="70">
        <f t="shared" si="3"/>
        <v>304.8</v>
      </c>
      <c r="N64" s="70">
        <f t="shared" si="4"/>
        <v>152.4</v>
      </c>
      <c r="O64" s="71">
        <f t="shared" si="5"/>
        <v>114.3</v>
      </c>
      <c r="P64" s="70">
        <f t="shared" si="6"/>
        <v>317.5</v>
      </c>
    </row>
    <row r="65" spans="1:16" ht="16.5" thickBot="1" x14ac:dyDescent="0.3">
      <c r="A65" s="3" t="s">
        <v>132</v>
      </c>
      <c r="B65" s="125"/>
      <c r="C65" s="91"/>
      <c r="D65" s="20" t="s">
        <v>268</v>
      </c>
      <c r="E65" s="20" t="s">
        <v>269</v>
      </c>
      <c r="F65" s="88">
        <v>860611560</v>
      </c>
      <c r="G65" s="59" t="s">
        <v>73</v>
      </c>
      <c r="H65" s="69">
        <v>2455</v>
      </c>
      <c r="I65" s="64">
        <v>7</v>
      </c>
      <c r="J65" s="70">
        <f t="shared" si="0"/>
        <v>1227.5</v>
      </c>
      <c r="K65" s="70">
        <f t="shared" si="1"/>
        <v>1964</v>
      </c>
      <c r="L65" s="70">
        <f t="shared" si="2"/>
        <v>589.19999999999993</v>
      </c>
      <c r="M65" s="70">
        <f t="shared" si="3"/>
        <v>1178.3999999999999</v>
      </c>
      <c r="N65" s="70">
        <f t="shared" si="4"/>
        <v>589.19999999999993</v>
      </c>
      <c r="O65" s="71">
        <f t="shared" si="5"/>
        <v>441.9</v>
      </c>
      <c r="P65" s="70">
        <f t="shared" si="6"/>
        <v>1227.5</v>
      </c>
    </row>
    <row r="66" spans="1:16" ht="16.5" thickBot="1" x14ac:dyDescent="0.3">
      <c r="G66" s="7" t="s">
        <v>9</v>
      </c>
      <c r="H66" s="65">
        <f>SUM(H6:H65)</f>
        <v>137421</v>
      </c>
      <c r="J66" s="72">
        <f t="shared" ref="J66:P66" si="7">SUM(J6:J65)</f>
        <v>68710.5</v>
      </c>
      <c r="K66" s="73">
        <f t="shared" si="7"/>
        <v>109936.8</v>
      </c>
      <c r="L66" s="73">
        <f t="shared" si="7"/>
        <v>32981.039999999994</v>
      </c>
      <c r="M66" s="72">
        <f t="shared" si="7"/>
        <v>65962.079999999987</v>
      </c>
      <c r="N66" s="73">
        <f t="shared" si="7"/>
        <v>32981.039999999994</v>
      </c>
      <c r="O66" s="72">
        <f t="shared" si="7"/>
        <v>24735.780000000006</v>
      </c>
      <c r="P66" s="74">
        <f t="shared" si="7"/>
        <v>68710.5</v>
      </c>
    </row>
  </sheetData>
  <mergeCells count="51">
    <mergeCell ref="B43:B46"/>
    <mergeCell ref="B47:B54"/>
    <mergeCell ref="B55:B61"/>
    <mergeCell ref="F14:F15"/>
    <mergeCell ref="D26:D27"/>
    <mergeCell ref="C26:C27"/>
    <mergeCell ref="E26:E27"/>
    <mergeCell ref="F26:F27"/>
    <mergeCell ref="C34:C35"/>
    <mergeCell ref="C36:C41"/>
    <mergeCell ref="C43:C45"/>
    <mergeCell ref="C47:C48"/>
    <mergeCell ref="D47:D48"/>
    <mergeCell ref="E47:E48"/>
    <mergeCell ref="F47:F48"/>
    <mergeCell ref="C49:C50"/>
    <mergeCell ref="B62:B65"/>
    <mergeCell ref="A2:P2"/>
    <mergeCell ref="B6:B13"/>
    <mergeCell ref="J3:P3"/>
    <mergeCell ref="A5:G5"/>
    <mergeCell ref="I5:P5"/>
    <mergeCell ref="B14:B19"/>
    <mergeCell ref="B20:B25"/>
    <mergeCell ref="B26:B30"/>
    <mergeCell ref="B31:B35"/>
    <mergeCell ref="B36:B42"/>
    <mergeCell ref="C6:C9"/>
    <mergeCell ref="D6:D9"/>
    <mergeCell ref="C14:C15"/>
    <mergeCell ref="D14:D15"/>
    <mergeCell ref="E14:E15"/>
    <mergeCell ref="L1:N1"/>
    <mergeCell ref="C20:C21"/>
    <mergeCell ref="C22:C24"/>
    <mergeCell ref="C28:C29"/>
    <mergeCell ref="D31:D32"/>
    <mergeCell ref="C31:C32"/>
    <mergeCell ref="C10:C13"/>
    <mergeCell ref="E6:E9"/>
    <mergeCell ref="F6:F9"/>
    <mergeCell ref="C62:C65"/>
    <mergeCell ref="D63:D64"/>
    <mergeCell ref="D52:D53"/>
    <mergeCell ref="E52:E53"/>
    <mergeCell ref="F52:F53"/>
    <mergeCell ref="C52:C54"/>
    <mergeCell ref="C55:C58"/>
    <mergeCell ref="D55:D58"/>
    <mergeCell ref="E55:E58"/>
    <mergeCell ref="F55:F58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Gintarė Zizienė</dc:creator>
  <cp:lastModifiedBy>Gintarė Zizienė</cp:lastModifiedBy>
  <cp:lastPrinted>2017-02-01T07:30:59Z</cp:lastPrinted>
  <dcterms:created xsi:type="dcterms:W3CDTF">2016-09-16T06:33:58Z</dcterms:created>
  <dcterms:modified xsi:type="dcterms:W3CDTF">2017-04-10T08:46:08Z</dcterms:modified>
</cp:coreProperties>
</file>